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2017 ბიუჯეტი" sheetId="4" r:id="rId1"/>
    <sheet name="2017-კომპონენტებით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62" i="1" l="1"/>
  <c r="E30" i="4" l="1"/>
  <c r="D30" i="4"/>
  <c r="E16" i="4" l="1"/>
  <c r="D16" i="4"/>
  <c r="E12" i="4" l="1"/>
  <c r="D12" i="4"/>
  <c r="E8" i="4"/>
  <c r="D8" i="4"/>
  <c r="C30" i="4"/>
  <c r="C21" i="4"/>
  <c r="C12" i="4" l="1"/>
  <c r="C8" i="4"/>
  <c r="C16" i="4" l="1"/>
  <c r="D148" i="1" l="1"/>
  <c r="E148" i="1"/>
  <c r="C148" i="1"/>
  <c r="D143" i="1"/>
  <c r="E143" i="1"/>
  <c r="F143" i="1"/>
  <c r="G143" i="1"/>
  <c r="C143" i="1"/>
  <c r="D138" i="1"/>
  <c r="C138" i="1"/>
  <c r="D131" i="1" l="1"/>
  <c r="E131" i="1"/>
  <c r="F131" i="1"/>
  <c r="C131" i="1"/>
  <c r="D119" i="1"/>
  <c r="E119" i="1"/>
  <c r="C119" i="1"/>
  <c r="D114" i="1" l="1"/>
  <c r="E114" i="1"/>
  <c r="C114" i="1"/>
  <c r="F115" i="1"/>
  <c r="F114" i="1" s="1"/>
  <c r="D106" i="1"/>
  <c r="E106" i="1"/>
  <c r="C106" i="1"/>
  <c r="D103" i="1" l="1"/>
  <c r="E103" i="1"/>
  <c r="C103" i="1"/>
  <c r="D97" i="1"/>
  <c r="E97" i="1"/>
  <c r="C97" i="1"/>
  <c r="D87" i="1" l="1"/>
  <c r="E87" i="1"/>
  <c r="F87" i="1"/>
  <c r="C87" i="1"/>
  <c r="D82" i="1"/>
  <c r="F82" i="1"/>
  <c r="C82" i="1"/>
  <c r="E86" i="1"/>
  <c r="E85" i="1"/>
  <c r="E84" i="1"/>
  <c r="E83" i="1"/>
  <c r="E82" i="1" s="1"/>
  <c r="D73" i="1"/>
  <c r="E73" i="1"/>
  <c r="C73" i="1"/>
  <c r="D66" i="1"/>
  <c r="E66" i="1"/>
  <c r="C66" i="1"/>
  <c r="F55" i="1"/>
  <c r="E62" i="1"/>
  <c r="E55" i="1" s="1"/>
  <c r="D62" i="1"/>
  <c r="D55" i="1" s="1"/>
  <c r="C55" i="1"/>
  <c r="D45" i="1" l="1"/>
  <c r="E45" i="1"/>
  <c r="F45" i="1"/>
  <c r="C45" i="1"/>
  <c r="D31" i="1"/>
  <c r="E31" i="1"/>
  <c r="F31" i="1"/>
  <c r="G31" i="1"/>
  <c r="C31" i="1"/>
  <c r="C27" i="1" l="1"/>
  <c r="D23" i="1"/>
  <c r="E23" i="1"/>
  <c r="C23" i="1"/>
  <c r="D14" i="1"/>
  <c r="C14" i="1"/>
  <c r="F19" i="1"/>
  <c r="F14" i="1" s="1"/>
  <c r="E19" i="1"/>
  <c r="E14" i="1" s="1"/>
  <c r="D8" i="1"/>
  <c r="E8" i="1"/>
  <c r="F8" i="1"/>
  <c r="C8" i="1"/>
  <c r="D2" i="1"/>
  <c r="E2" i="1"/>
  <c r="F2" i="1"/>
  <c r="C2" i="1"/>
</calcChain>
</file>

<file path=xl/comments1.xml><?xml version="1.0" encoding="utf-8"?>
<comments xmlns="http://schemas.openxmlformats.org/spreadsheetml/2006/main">
  <authors>
    <author>Author</author>
  </authors>
  <commentList>
    <comment ref="C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პირველი და მეორე რიგის მედიკამენტების შესაძენად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670000 სატენდერო ეკონომია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2140500 ლარი გაწეული ხარჯი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</commentList>
</comments>
</file>

<file path=xl/sharedStrings.xml><?xml version="1.0" encoding="utf-8"?>
<sst xmlns="http://schemas.openxmlformats.org/spreadsheetml/2006/main" count="251" uniqueCount="199">
  <si>
    <t>პროგრამული კოდი</t>
  </si>
  <si>
    <t>დ ა ს ა ხ ე ლ ე ბ ა</t>
  </si>
  <si>
    <t>2016-დამტკიცებული ბიუჯეტი</t>
  </si>
  <si>
    <t>2016 - I დაზუსტებული ბიუჯეტი</t>
  </si>
  <si>
    <t>2016 - II დაზუსტებული ბიუჯეტი</t>
  </si>
  <si>
    <t>35 03 02 01</t>
  </si>
  <si>
    <t>დაავადებათა ადრეული გამოვლენა და სკრინინგი</t>
  </si>
  <si>
    <t>კიბოს  სკრინინგის კომპონენტი</t>
  </si>
  <si>
    <t xml:space="preserve"> 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</si>
  <si>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</si>
  <si>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 xml:space="preserve"> 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</si>
  <si>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</si>
  <si>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იმუნიზაცია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</si>
  <si>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</si>
  <si>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</si>
  <si>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</si>
  <si>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</si>
  <si>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</si>
  <si>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</si>
  <si>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</si>
  <si>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</si>
  <si>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</si>
  <si>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</si>
  <si>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</si>
  <si>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</si>
  <si>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</si>
  <si>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</si>
  <si>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</si>
  <si>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</si>
  <si>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გადავიდა იმუნიზაციაში</t>
  </si>
  <si>
    <t>შედის მეორე პუნქტის ბიუჯეტში</t>
  </si>
  <si>
    <t>35 03 02 04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</si>
  <si>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</si>
  <si>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</t>
  </si>
  <si>
    <t>"უანგარო დონორთა მსოფლიო დღესთან" დაკავშირებული ღონისძიებების მხარდაჭერა</t>
  </si>
  <si>
    <t>უსაფრთხო სისხლი</t>
  </si>
  <si>
    <t>35 03 02 05</t>
  </si>
  <si>
    <t>პროფესიულ დაავადებათა პრევენცია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</si>
  <si>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</si>
  <si>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საკანონმდებლო-ნორმატიული ბაზის მომზადების კომპონენტი</t>
  </si>
  <si>
    <t>35 03 02 06</t>
  </si>
  <si>
    <t>ინფექციური დაავადებების მართვა</t>
  </si>
  <si>
    <t>35 03 02 07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</si>
  <si>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</si>
  <si>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</si>
  <si>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</si>
  <si>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</si>
  <si>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</si>
  <si>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</si>
  <si>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</si>
  <si>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</si>
  <si>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</si>
  <si>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</si>
  <si>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</si>
  <si>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</si>
  <si>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</si>
  <si>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ტუბერკულოზის მართვა</t>
  </si>
  <si>
    <t>35 03 02 08</t>
  </si>
  <si>
    <t>აივ ინფექცია/შიდსი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</si>
  <si>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</si>
  <si>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</si>
  <si>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</si>
  <si>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</si>
  <si>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</si>
  <si>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</si>
  <si>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</si>
  <si>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</si>
  <si>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</si>
  <si>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</si>
  <si>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</si>
  <si>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</si>
  <si>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</si>
  <si>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</si>
  <si>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ჰეპატიტის, აივ-ინფექცია/შიდსის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</si>
  <si>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</si>
  <si>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</si>
  <si>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</t>
  </si>
  <si>
    <t>ფოლის მჟავისა და რკინის პრეპარატების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</si>
  <si>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საზღვარზე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</si>
  <si>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 xml:space="preserve">მიკროელემენტების შემცველი საკვები დანამატის შესყიდვა </t>
  </si>
  <si>
    <t>35 03 02 10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</si>
  <si>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</si>
  <si>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</si>
  <si>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</si>
  <si>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</si>
  <si>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</si>
  <si>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</si>
  <si>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</si>
  <si>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</si>
  <si>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</si>
  <si>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</si>
  <si>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</si>
  <si>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</si>
  <si>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</si>
  <si>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ფიზიკური აქტივობის ხელშეწყობა</t>
  </si>
  <si>
    <t>ფსიქიკური ჯანმრთელობის ხელშეწყობა და ნივთიერებადამოკიდებულების პრევენცია</t>
  </si>
  <si>
    <t>ც ჰეპატიტის შესახებ მოსახლეობის განათლება და ცნობიერების ამაღლება</t>
  </si>
  <si>
    <t>ჯანმრთელობის ხელშეწყობის პოპულარიზიცია</t>
  </si>
  <si>
    <t>35 03 02 12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</si>
  <si>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</si>
  <si>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</si>
  <si>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</si>
  <si>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</si>
  <si>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</si>
  <si>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35 03 03 01</t>
  </si>
  <si>
    <t xml:space="preserve">ფსიქიკური ჯანმრთელობა </t>
  </si>
  <si>
    <t>ამბულატორიული მომსახურება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</si>
  <si>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</si>
  <si>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</si>
  <si>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</si>
  <si>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</si>
  <si>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</si>
  <si>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</si>
  <si>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</si>
  <si>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</si>
  <si>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</si>
  <si>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</si>
  <si>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</si>
  <si>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</si>
  <si>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</si>
  <si>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</si>
  <si>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</si>
  <si>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</si>
  <si>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</si>
  <si>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</si>
  <si>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</si>
  <si>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</si>
  <si>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</si>
  <si>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</si>
  <si>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</si>
  <si>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</si>
  <si>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</si>
  <si>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</si>
  <si>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</si>
  <si>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</si>
  <si>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</si>
  <si>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</si>
  <si>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</si>
  <si>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 – ინკურაბელურ პაციენტთა მედიკამენტებით უზრუნველყოფა</t>
  </si>
  <si>
    <t>ინკურაბელურ პაციენტთა მედიკამენტებით უზრუნველყოფა – სპეციალური სამკურნალო საშუალებათა ტრანსპორტირების, შენახვისა და გაცემის ხარჯები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</si>
  <si>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</si>
  <si>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</si>
  <si>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</si>
  <si>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</si>
  <si>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</si>
  <si>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</si>
  <si>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</si>
  <si>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</si>
  <si>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 xml:space="preserve"> 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</si>
  <si>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</si>
  <si>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</si>
  <si>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შემბოჭავი პრეპარატების შესყიდვა</t>
  </si>
  <si>
    <t xml:space="preserve"> 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</si>
  <si>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</si>
  <si>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</si>
  <si>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</si>
  <si>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</si>
  <si>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</si>
  <si>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</si>
  <si>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</si>
  <si>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</si>
  <si>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</si>
  <si>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</si>
  <si>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</si>
  <si>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(296500)</t>
  </si>
  <si>
    <t>  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</si>
  <si>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(195000)</t>
  </si>
  <si>
    <t>35 03 03 09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</si>
  <si>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</si>
  <si>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</si>
  <si>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</si>
  <si>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</si>
  <si>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</si>
  <si>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</si>
  <si>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</si>
  <si>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</si>
  <si>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</si>
  <si>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2016 - III დაზუსტებული ბიუჯეტი</t>
  </si>
  <si>
    <t>2016 - დაზუსტებული ბიუჯეტი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</si>
  <si>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</si>
  <si>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</si>
  <si>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</si>
  <si>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</si>
  <si>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</si>
  <si>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</si>
  <si>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</si>
  <si>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</si>
  <si>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35 03 02 08 01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</si>
  <si>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</si>
  <si>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</si>
  <si>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</si>
  <si>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</si>
  <si>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35 03 02 12 01</t>
  </si>
  <si>
    <t>35 03 02 12 02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</si>
  <si>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</si>
  <si>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35 03 03 07 01</t>
  </si>
  <si>
    <t xml:space="preserve">სასწრაფო სამედიცინო დახმარება და სამედიცინო ტრანსპორტირება </t>
  </si>
  <si>
    <t>35 03 03 07 02</t>
  </si>
  <si>
    <t>სასწრაფო გადაუდებელი დახმარება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</si>
</sst>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₾_-;\-* #,##0.00\ _₾_-;_-* &quot;-&quot;??\ _₾_-;_-@_-"/>
    <numFmt numFmtId="164" formatCode="#,##0.0"/>
    <numFmt numFmtId="165" formatCode="_-* #,##0.00\ _L_a_r_i_-;\-* #,##0.00\ _L_a_r_i_-;_-* &quot;-&quot;??\ _L_a_r_i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theme="3" tint="-0.499984740745262"/>
      <name val="Sylfaen"/>
      <family val="1"/>
    </font>
    <font>
      <b/>
      <sz val="12"/>
      <color theme="3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Sylfaen"/>
      <family val="1"/>
    </font>
    <font>
      <sz val="10.5"/>
      <color rgb="FF333333"/>
      <name val="Sylfaen"/>
      <family val="1"/>
    </font>
    <font>
      <sz val="10"/>
      <name val="Sylfaen"/>
      <family val="1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/>
      <diagonal/>
    </border>
    <border>
      <left/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theme="3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theme="3" tint="-0.2499465926084170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166" fontId="10" fillId="3" borderId="1" xfId="1" applyNumberFormat="1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wrapText="1"/>
    </xf>
    <xf numFmtId="4" fontId="0" fillId="6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164" fontId="5" fillId="4" borderId="14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4" fontId="0" fillId="6" borderId="17" xfId="0" applyNumberForma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left" vertical="center" wrapText="1"/>
    </xf>
    <xf numFmtId="164" fontId="13" fillId="3" borderId="30" xfId="0" applyNumberFormat="1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3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164" fontId="15" fillId="3" borderId="29" xfId="0" applyNumberFormat="1" applyFont="1" applyFill="1" applyBorder="1" applyAlignment="1">
      <alignment horizontal="left" vertical="center" wrapText="1"/>
    </xf>
    <xf numFmtId="164" fontId="15" fillId="3" borderId="29" xfId="0" applyNumberFormat="1" applyFont="1" applyFill="1" applyBorder="1" applyAlignment="1">
      <alignment horizontal="center" vertical="center" wrapText="1"/>
    </xf>
    <xf numFmtId="164" fontId="15" fillId="3" borderId="27" xfId="0" applyNumberFormat="1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 wrapText="1"/>
    </xf>
    <xf numFmtId="164" fontId="15" fillId="3" borderId="30" xfId="0" applyNumberFormat="1" applyFont="1" applyFill="1" applyBorder="1" applyAlignment="1">
      <alignment horizontal="center" vertical="center" wrapText="1"/>
    </xf>
    <xf numFmtId="164" fontId="15" fillId="3" borderId="38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G29" sqref="G29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  <col min="7" max="7" width="11.42578125" bestFit="1" customWidth="1"/>
  </cols>
  <sheetData>
    <row r="1" spans="1:5" ht="39" thickBot="1" x14ac:dyDescent="0.3">
      <c r="A1" s="60" t="s">
        <v>0</v>
      </c>
      <c r="B1" s="61" t="s">
        <v>1</v>
      </c>
      <c r="C1" s="61">
        <v>2017</v>
      </c>
      <c r="D1" s="61" t="s">
        <v>2</v>
      </c>
      <c r="E1" s="62" t="s">
        <v>178</v>
      </c>
    </row>
    <row r="2" spans="1:5" ht="27" thickTop="1" thickBot="1" x14ac:dyDescent="0.3">
      <c r="A2" s="56" t="s">
        <v>5</v>
      </c>
      <c r="B2" s="57" t="s">
        <v>6</v>
      </c>
      <c r="C2" s="49">
        <v>1900000</v>
      </c>
      <c r="D2" s="49">
        <v>2000000</v>
      </c>
      <c r="E2" s="46">
        <v>1784000</v>
      </c>
    </row>
    <row r="3" spans="1:5" ht="17.25" thickTop="1" thickBot="1" x14ac:dyDescent="0.3">
      <c r="A3" s="56" t="s">
        <v>13</v>
      </c>
      <c r="B3" s="57" t="s">
        <v>12</v>
      </c>
      <c r="C3" s="49">
        <v>16253000</v>
      </c>
      <c r="D3" s="49">
        <v>14280000</v>
      </c>
      <c r="E3" s="47">
        <v>15987000</v>
      </c>
    </row>
    <row r="4" spans="1:5" ht="17.25" thickTop="1" thickBot="1" x14ac:dyDescent="0.3">
      <c r="A4" s="56" t="s">
        <v>19</v>
      </c>
      <c r="B4" s="57" t="s">
        <v>20</v>
      </c>
      <c r="C4" s="49">
        <v>1779000</v>
      </c>
      <c r="D4" s="49">
        <v>1000000</v>
      </c>
      <c r="E4" s="47">
        <v>1945600</v>
      </c>
    </row>
    <row r="5" spans="1:5" ht="17.25" thickTop="1" thickBot="1" x14ac:dyDescent="0.3">
      <c r="A5" s="56" t="s">
        <v>31</v>
      </c>
      <c r="B5" s="57" t="s">
        <v>35</v>
      </c>
      <c r="C5" s="49">
        <v>1700000</v>
      </c>
      <c r="D5" s="49">
        <v>1650000</v>
      </c>
      <c r="E5" s="47">
        <v>1638000</v>
      </c>
    </row>
    <row r="6" spans="1:5" ht="17.25" thickTop="1" thickBot="1" x14ac:dyDescent="0.3">
      <c r="A6" s="56" t="s">
        <v>36</v>
      </c>
      <c r="B6" s="58" t="s">
        <v>37</v>
      </c>
      <c r="C6" s="50">
        <v>270000</v>
      </c>
      <c r="D6" s="50">
        <v>270000</v>
      </c>
      <c r="E6" s="48">
        <v>270000</v>
      </c>
    </row>
    <row r="7" spans="1:5" ht="17.25" thickTop="1" thickBot="1" x14ac:dyDescent="0.3">
      <c r="A7" s="54" t="s">
        <v>40</v>
      </c>
      <c r="B7" s="57" t="s">
        <v>41</v>
      </c>
      <c r="C7" s="49">
        <v>9000000</v>
      </c>
      <c r="D7" s="51">
        <v>8000000</v>
      </c>
      <c r="E7" s="48">
        <v>10050000</v>
      </c>
    </row>
    <row r="8" spans="1:5" ht="17.25" thickTop="1" thickBot="1" x14ac:dyDescent="0.3">
      <c r="A8" s="55" t="s">
        <v>42</v>
      </c>
      <c r="B8" s="57" t="s">
        <v>56</v>
      </c>
      <c r="C8" s="49">
        <f>C9+C10+C11</f>
        <v>15400000</v>
      </c>
      <c r="D8" s="49">
        <f>D9+D10+D11</f>
        <v>14000000</v>
      </c>
      <c r="E8" s="49">
        <f>E9+E10+E11</f>
        <v>14073000</v>
      </c>
    </row>
    <row r="9" spans="1:5" ht="16.5" thickTop="1" thickBot="1" x14ac:dyDescent="0.3">
      <c r="A9" s="67" t="s">
        <v>182</v>
      </c>
      <c r="B9" s="68" t="s">
        <v>56</v>
      </c>
      <c r="C9" s="69">
        <v>12637000</v>
      </c>
      <c r="D9" s="69">
        <v>11764000</v>
      </c>
      <c r="E9" s="70">
        <v>12307000</v>
      </c>
    </row>
    <row r="10" spans="1:5" ht="49.5" thickTop="1" thickBot="1" x14ac:dyDescent="0.3">
      <c r="A10" s="67" t="s">
        <v>183</v>
      </c>
      <c r="B10" s="68" t="s">
        <v>184</v>
      </c>
      <c r="C10" s="69">
        <v>1366000</v>
      </c>
      <c r="D10" s="69">
        <v>1240000</v>
      </c>
      <c r="E10" s="70">
        <v>890000</v>
      </c>
    </row>
    <row r="11" spans="1:5" ht="49.5" thickTop="1" thickBot="1" x14ac:dyDescent="0.3">
      <c r="A11" s="67" t="s">
        <v>185</v>
      </c>
      <c r="B11" s="68" t="s">
        <v>186</v>
      </c>
      <c r="C11" s="69">
        <v>1397000</v>
      </c>
      <c r="D11" s="69">
        <v>996000</v>
      </c>
      <c r="E11" s="70">
        <v>876000</v>
      </c>
    </row>
    <row r="12" spans="1:5" ht="17.25" thickTop="1" thickBot="1" x14ac:dyDescent="0.3">
      <c r="A12" s="64" t="s">
        <v>57</v>
      </c>
      <c r="B12" s="57" t="s">
        <v>58</v>
      </c>
      <c r="C12" s="49">
        <f>C13+C14+C15</f>
        <v>8600000</v>
      </c>
      <c r="D12" s="49">
        <f>D13+D14+D15</f>
        <v>8424000</v>
      </c>
      <c r="E12" s="49">
        <f>E13+E14+E15</f>
        <v>7246400</v>
      </c>
    </row>
    <row r="13" spans="1:5" ht="16.5" thickTop="1" thickBot="1" x14ac:dyDescent="0.3">
      <c r="A13" s="71" t="s">
        <v>187</v>
      </c>
      <c r="B13" s="68" t="s">
        <v>58</v>
      </c>
      <c r="C13" s="69">
        <v>5400000</v>
      </c>
      <c r="D13" s="69">
        <v>4894000</v>
      </c>
      <c r="E13" s="72">
        <v>5146400</v>
      </c>
    </row>
    <row r="14" spans="1:5" ht="49.5" thickTop="1" thickBot="1" x14ac:dyDescent="0.3">
      <c r="A14" s="71" t="s">
        <v>188</v>
      </c>
      <c r="B14" s="68" t="s">
        <v>189</v>
      </c>
      <c r="C14" s="69">
        <v>1200000</v>
      </c>
      <c r="D14" s="69">
        <v>900000</v>
      </c>
      <c r="E14" s="72">
        <v>870000</v>
      </c>
    </row>
    <row r="15" spans="1:5" ht="85.5" thickTop="1" thickBot="1" x14ac:dyDescent="0.3">
      <c r="A15" s="73" t="s">
        <v>190</v>
      </c>
      <c r="B15" s="68" t="s">
        <v>191</v>
      </c>
      <c r="C15" s="69">
        <v>2000000</v>
      </c>
      <c r="D15" s="69">
        <v>2630000</v>
      </c>
      <c r="E15" s="72">
        <v>1230000</v>
      </c>
    </row>
    <row r="16" spans="1:5" ht="17.25" thickTop="1" thickBot="1" x14ac:dyDescent="0.3">
      <c r="A16" s="65" t="s">
        <v>68</v>
      </c>
      <c r="B16" s="57" t="s">
        <v>69</v>
      </c>
      <c r="C16" s="49">
        <f>C17+C18</f>
        <v>7000000</v>
      </c>
      <c r="D16" s="49">
        <f>D17+D18</f>
        <v>7000000</v>
      </c>
      <c r="E16" s="49">
        <f>E17+E18</f>
        <v>6461000</v>
      </c>
    </row>
    <row r="17" spans="1:7" ht="16.5" thickTop="1" thickBot="1" x14ac:dyDescent="0.3">
      <c r="A17" s="74" t="s">
        <v>179</v>
      </c>
      <c r="B17" s="68" t="s">
        <v>69</v>
      </c>
      <c r="C17" s="69">
        <v>6526000</v>
      </c>
      <c r="D17" s="69">
        <v>6458000</v>
      </c>
      <c r="E17" s="70">
        <v>6009000</v>
      </c>
      <c r="G17" s="63"/>
    </row>
    <row r="18" spans="1:7" ht="61.5" thickTop="1" thickBot="1" x14ac:dyDescent="0.3">
      <c r="A18" s="74" t="s">
        <v>180</v>
      </c>
      <c r="B18" s="68" t="s">
        <v>181</v>
      </c>
      <c r="C18" s="69">
        <v>474000</v>
      </c>
      <c r="D18" s="69">
        <v>542000</v>
      </c>
      <c r="E18" s="70">
        <v>452000</v>
      </c>
      <c r="G18" s="63"/>
    </row>
    <row r="19" spans="1:7" ht="17.25" thickTop="1" thickBot="1" x14ac:dyDescent="0.3">
      <c r="A19" s="45" t="s">
        <v>80</v>
      </c>
      <c r="B19" s="57" t="s">
        <v>81</v>
      </c>
      <c r="C19" s="49">
        <v>7000000</v>
      </c>
      <c r="D19" s="49">
        <v>5000000</v>
      </c>
      <c r="E19" s="47">
        <v>4900000</v>
      </c>
    </row>
    <row r="20" spans="1:7" ht="17.25" thickTop="1" thickBot="1" x14ac:dyDescent="0.3">
      <c r="A20" s="45" t="s">
        <v>88</v>
      </c>
      <c r="B20" s="57" t="s">
        <v>89</v>
      </c>
      <c r="C20" s="49">
        <v>200000</v>
      </c>
      <c r="D20" s="49">
        <v>400000</v>
      </c>
      <c r="E20" s="47">
        <v>365000</v>
      </c>
    </row>
    <row r="21" spans="1:7" ht="17.25" thickTop="1" thickBot="1" x14ac:dyDescent="0.3">
      <c r="A21" s="45" t="s">
        <v>98</v>
      </c>
      <c r="B21" s="59" t="s">
        <v>99</v>
      </c>
      <c r="C21" s="52">
        <f>C22+C23</f>
        <v>15000000</v>
      </c>
      <c r="D21" s="49">
        <v>21300000</v>
      </c>
      <c r="E21" s="47">
        <v>8760500</v>
      </c>
    </row>
    <row r="22" spans="1:7" ht="16.5" thickTop="1" thickBot="1" x14ac:dyDescent="0.3">
      <c r="A22" s="75" t="s">
        <v>192</v>
      </c>
      <c r="B22" s="76" t="s">
        <v>99</v>
      </c>
      <c r="C22" s="77">
        <v>14450000</v>
      </c>
      <c r="D22" s="77">
        <v>20620000</v>
      </c>
      <c r="E22" s="70">
        <v>8080500</v>
      </c>
    </row>
    <row r="23" spans="1:7" ht="49.5" thickTop="1" thickBot="1" x14ac:dyDescent="0.3">
      <c r="A23" s="75" t="s">
        <v>193</v>
      </c>
      <c r="B23" s="76" t="s">
        <v>194</v>
      </c>
      <c r="C23" s="77">
        <v>550000</v>
      </c>
      <c r="D23" s="77">
        <v>680000</v>
      </c>
      <c r="E23" s="70">
        <v>680000</v>
      </c>
      <c r="G23" s="63"/>
    </row>
    <row r="24" spans="1:7" ht="17.25" thickTop="1" thickBot="1" x14ac:dyDescent="0.3">
      <c r="A24" s="45" t="s">
        <v>104</v>
      </c>
      <c r="B24" s="59" t="s">
        <v>105</v>
      </c>
      <c r="C24" s="52">
        <v>16000000</v>
      </c>
      <c r="D24" s="52">
        <v>15000000</v>
      </c>
      <c r="E24" s="47">
        <v>16502500</v>
      </c>
    </row>
    <row r="25" spans="1:7" ht="17.25" thickTop="1" thickBot="1" x14ac:dyDescent="0.3">
      <c r="A25" s="45" t="s">
        <v>114</v>
      </c>
      <c r="B25" s="59" t="s">
        <v>115</v>
      </c>
      <c r="C25" s="52">
        <v>9230000</v>
      </c>
      <c r="D25" s="52">
        <v>8100000</v>
      </c>
      <c r="E25" s="47">
        <v>9151300</v>
      </c>
    </row>
    <row r="26" spans="1:7" ht="27" thickTop="1" thickBot="1" x14ac:dyDescent="0.3">
      <c r="A26" s="45" t="s">
        <v>121</v>
      </c>
      <c r="B26" s="59" t="s">
        <v>122</v>
      </c>
      <c r="C26" s="52">
        <v>1700000</v>
      </c>
      <c r="D26" s="52">
        <v>2000000</v>
      </c>
      <c r="E26" s="47">
        <v>1697500</v>
      </c>
    </row>
    <row r="27" spans="1:7" ht="27" thickTop="1" thickBot="1" x14ac:dyDescent="0.3">
      <c r="A27" s="45" t="s">
        <v>125</v>
      </c>
      <c r="B27" s="59" t="s">
        <v>126</v>
      </c>
      <c r="C27" s="52">
        <v>32000000</v>
      </c>
      <c r="D27" s="52">
        <v>32000000</v>
      </c>
      <c r="E27" s="47">
        <v>32724000</v>
      </c>
    </row>
    <row r="28" spans="1:7" ht="27" thickTop="1" thickBot="1" x14ac:dyDescent="0.3">
      <c r="A28" s="45" t="s">
        <v>134</v>
      </c>
      <c r="B28" s="59" t="s">
        <v>135</v>
      </c>
      <c r="C28" s="52">
        <v>2000000</v>
      </c>
      <c r="D28" s="52">
        <v>3100000</v>
      </c>
      <c r="E28" s="47">
        <v>2030000</v>
      </c>
    </row>
    <row r="29" spans="1:7" ht="52.5" thickTop="1" thickBot="1" x14ac:dyDescent="0.3">
      <c r="A29" s="45" t="s">
        <v>140</v>
      </c>
      <c r="B29" s="59" t="s">
        <v>141</v>
      </c>
      <c r="C29" s="52">
        <v>6000000</v>
      </c>
      <c r="D29" s="52">
        <v>6000000</v>
      </c>
      <c r="E29" s="47">
        <v>6000000</v>
      </c>
    </row>
    <row r="30" spans="1:7" ht="27" thickTop="1" thickBot="1" x14ac:dyDescent="0.3">
      <c r="A30" s="45" t="s">
        <v>153</v>
      </c>
      <c r="B30" s="59" t="s">
        <v>154</v>
      </c>
      <c r="C30" s="52">
        <f>C31+C32</f>
        <v>35422000</v>
      </c>
      <c r="D30" s="52">
        <f>D31+D32</f>
        <v>33251000</v>
      </c>
      <c r="E30" s="52">
        <f>E31+E32</f>
        <v>31575300</v>
      </c>
    </row>
    <row r="31" spans="1:7" ht="25.5" thickTop="1" thickBot="1" x14ac:dyDescent="0.3">
      <c r="A31" s="75" t="s">
        <v>195</v>
      </c>
      <c r="B31" s="76" t="s">
        <v>196</v>
      </c>
      <c r="C31" s="77">
        <v>9000000</v>
      </c>
      <c r="D31" s="78">
        <v>10500000</v>
      </c>
      <c r="E31" s="79">
        <v>7773100</v>
      </c>
      <c r="G31" s="63"/>
    </row>
    <row r="32" spans="1:7" ht="16.5" thickTop="1" thickBot="1" x14ac:dyDescent="0.3">
      <c r="A32" s="75" t="s">
        <v>197</v>
      </c>
      <c r="B32" s="76" t="s">
        <v>198</v>
      </c>
      <c r="C32" s="77">
        <v>26422000</v>
      </c>
      <c r="D32" s="78">
        <v>22751000</v>
      </c>
      <c r="E32" s="79">
        <v>23802200</v>
      </c>
    </row>
    <row r="33" spans="1:5" ht="17.25" thickTop="1" thickBot="1" x14ac:dyDescent="0.3">
      <c r="A33" s="45" t="s">
        <v>161</v>
      </c>
      <c r="B33" s="59" t="s">
        <v>162</v>
      </c>
      <c r="C33" s="52">
        <v>26000000</v>
      </c>
      <c r="D33" s="52">
        <v>26000000</v>
      </c>
      <c r="E33" s="66">
        <v>26000000</v>
      </c>
    </row>
    <row r="34" spans="1:5" ht="17.25" thickTop="1" thickBot="1" x14ac:dyDescent="0.3">
      <c r="A34" s="45" t="s">
        <v>167</v>
      </c>
      <c r="B34" s="59" t="s">
        <v>168</v>
      </c>
      <c r="C34" s="53">
        <v>20000000</v>
      </c>
      <c r="D34" s="53">
        <v>20000000</v>
      </c>
      <c r="E34" s="47">
        <v>27134000</v>
      </c>
    </row>
    <row r="35" spans="1:5" ht="27" thickTop="1" thickBot="1" x14ac:dyDescent="0.3">
      <c r="A35" s="45" t="s">
        <v>173</v>
      </c>
      <c r="B35" s="59" t="s">
        <v>174</v>
      </c>
      <c r="C35" s="47">
        <v>1000000</v>
      </c>
      <c r="D35" s="47">
        <v>1000000</v>
      </c>
      <c r="E35" s="47">
        <v>820000</v>
      </c>
    </row>
    <row r="36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0"/>
  <sheetViews>
    <sheetView tabSelected="1" topLeftCell="A143" workbookViewId="0">
      <selection activeCell="A152" sqref="A152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  <col min="6" max="6" width="23.85546875" customWidth="1"/>
    <col min="7" max="7" width="20" customWidth="1"/>
    <col min="9" max="9" width="12.42578125" bestFit="1" customWidth="1"/>
  </cols>
  <sheetData>
    <row r="1" spans="1:7" ht="45.75" thickBot="1" x14ac:dyDescent="0.3">
      <c r="A1" s="1" t="s">
        <v>0</v>
      </c>
      <c r="B1" s="1" t="s">
        <v>1</v>
      </c>
      <c r="C1" s="1">
        <v>2017</v>
      </c>
      <c r="D1" s="1" t="s">
        <v>2</v>
      </c>
      <c r="E1" s="1" t="s">
        <v>3</v>
      </c>
      <c r="F1" s="1" t="s">
        <v>4</v>
      </c>
      <c r="G1" s="1" t="s">
        <v>177</v>
      </c>
    </row>
    <row r="2" spans="1:7" ht="33" thickTop="1" thickBot="1" x14ac:dyDescent="0.3">
      <c r="A2" s="18" t="s">
        <v>5</v>
      </c>
      <c r="B2" s="3" t="s">
        <v>6</v>
      </c>
      <c r="C2" s="3">
        <f>C3+C4+C5+C6+C7</f>
        <v>1900000</v>
      </c>
      <c r="D2" s="3">
        <f t="shared" ref="D2:F2" si="0">D3+D4+D5+D6+D7</f>
        <v>2000000</v>
      </c>
      <c r="E2" s="3">
        <f t="shared" si="0"/>
        <v>1920000</v>
      </c>
      <c r="F2" s="34">
        <f t="shared" si="0"/>
        <v>1784000</v>
      </c>
      <c r="G2" s="15"/>
    </row>
    <row r="3" spans="1:7" ht="15.75" thickTop="1" x14ac:dyDescent="0.25">
      <c r="A3" s="20">
        <v>1</v>
      </c>
      <c r="B3" s="10" t="s">
        <v>7</v>
      </c>
      <c r="C3" s="4">
        <v>1200000</v>
      </c>
      <c r="D3" s="5">
        <v>1346000</v>
      </c>
      <c r="E3" s="5">
        <v>1266000</v>
      </c>
      <c r="F3" s="12">
        <v>1161000</v>
      </c>
      <c r="G3" s="15"/>
    </row>
    <row r="4" spans="1:7" ht="30" x14ac:dyDescent="0.25">
      <c r="A4" s="20">
        <v>2</v>
      </c>
      <c r="B4" s="10" t="s">
        <v>8</v>
      </c>
      <c r="C4" s="4">
        <v>40000</v>
      </c>
      <c r="D4" s="5">
        <v>54000</v>
      </c>
      <c r="E4" s="5">
        <v>54000</v>
      </c>
      <c r="F4" s="12">
        <v>23000</v>
      </c>
      <c r="G4" s="15"/>
    </row>
    <row r="5" spans="1:7" ht="60" x14ac:dyDescent="0.25">
      <c r="A5" s="20">
        <v>3</v>
      </c>
      <c r="B5" s="10" t="s">
        <v>9</v>
      </c>
      <c r="C5" s="4">
        <v>170000</v>
      </c>
      <c r="D5" s="6">
        <v>200000</v>
      </c>
      <c r="E5" s="5">
        <v>200000</v>
      </c>
      <c r="F5" s="12">
        <v>200000</v>
      </c>
      <c r="G5" s="15"/>
    </row>
    <row r="6" spans="1:7" ht="30" x14ac:dyDescent="0.25">
      <c r="A6" s="20">
        <v>4</v>
      </c>
      <c r="B6" s="11" t="s">
        <v>10</v>
      </c>
      <c r="C6" s="4">
        <v>400000</v>
      </c>
      <c r="D6" s="7">
        <v>400000</v>
      </c>
      <c r="E6" s="8">
        <v>400000</v>
      </c>
      <c r="F6" s="35">
        <v>400000</v>
      </c>
      <c r="G6" s="15"/>
    </row>
    <row r="7" spans="1:7" ht="30.75" thickBot="1" x14ac:dyDescent="0.3">
      <c r="A7" s="20">
        <v>5</v>
      </c>
      <c r="B7" s="11" t="s">
        <v>11</v>
      </c>
      <c r="C7" s="4">
        <v>90000</v>
      </c>
      <c r="D7" s="9"/>
      <c r="E7" s="9"/>
      <c r="F7" s="36"/>
      <c r="G7" s="15"/>
    </row>
    <row r="8" spans="1:7" ht="17.25" thickTop="1" thickBot="1" x14ac:dyDescent="0.3">
      <c r="A8" s="21" t="s">
        <v>13</v>
      </c>
      <c r="B8" s="3" t="s">
        <v>12</v>
      </c>
      <c r="C8" s="3">
        <f>C9+C10+C11+C12+C13</f>
        <v>16253000</v>
      </c>
      <c r="D8" s="3">
        <f t="shared" ref="D8:F8" si="1">D9+D10+D11+D12+D13</f>
        <v>14280000</v>
      </c>
      <c r="E8" s="3">
        <f t="shared" si="1"/>
        <v>15410000</v>
      </c>
      <c r="F8" s="34">
        <f t="shared" si="1"/>
        <v>15987000</v>
      </c>
      <c r="G8" s="15"/>
    </row>
    <row r="9" spans="1:7" ht="30.75" thickTop="1" x14ac:dyDescent="0.25">
      <c r="A9" s="22">
        <v>1</v>
      </c>
      <c r="B9" s="10" t="s">
        <v>14</v>
      </c>
      <c r="C9" s="4">
        <v>11573000</v>
      </c>
      <c r="D9" s="5">
        <v>9800000</v>
      </c>
      <c r="E9" s="5">
        <v>10770000</v>
      </c>
      <c r="F9" s="12">
        <v>11859000</v>
      </c>
      <c r="G9" s="15"/>
    </row>
    <row r="10" spans="1:7" ht="30" x14ac:dyDescent="0.25">
      <c r="A10" s="22">
        <v>2</v>
      </c>
      <c r="B10" s="10" t="s">
        <v>15</v>
      </c>
      <c r="C10" s="4">
        <v>40000</v>
      </c>
      <c r="D10" s="5">
        <v>140000</v>
      </c>
      <c r="E10" s="5">
        <v>40000</v>
      </c>
      <c r="F10" s="12">
        <v>40000</v>
      </c>
      <c r="G10" s="15"/>
    </row>
    <row r="11" spans="1:7" ht="30" x14ac:dyDescent="0.25">
      <c r="A11" s="22">
        <v>3</v>
      </c>
      <c r="B11" s="10" t="s">
        <v>16</v>
      </c>
      <c r="C11" s="4">
        <v>4300000</v>
      </c>
      <c r="D11" s="5">
        <v>4300000</v>
      </c>
      <c r="E11" s="5">
        <v>4560000</v>
      </c>
      <c r="F11" s="12">
        <v>4048000</v>
      </c>
      <c r="G11" s="15"/>
    </row>
    <row r="12" spans="1:7" x14ac:dyDescent="0.25">
      <c r="A12" s="22">
        <v>4</v>
      </c>
      <c r="B12" s="11" t="s">
        <v>17</v>
      </c>
      <c r="C12" s="4">
        <v>300000</v>
      </c>
      <c r="D12" s="5"/>
      <c r="E12" s="5"/>
      <c r="F12" s="12"/>
      <c r="G12" s="15"/>
    </row>
    <row r="13" spans="1:7" ht="30.75" thickBot="1" x14ac:dyDescent="0.3">
      <c r="A13" s="22">
        <v>5</v>
      </c>
      <c r="B13" s="11" t="s">
        <v>18</v>
      </c>
      <c r="C13" s="4">
        <v>40000</v>
      </c>
      <c r="D13" s="5">
        <v>40000</v>
      </c>
      <c r="E13" s="5">
        <v>40000</v>
      </c>
      <c r="F13" s="12">
        <v>40000</v>
      </c>
      <c r="G13" s="15"/>
    </row>
    <row r="14" spans="1:7" ht="17.25" thickTop="1" thickBot="1" x14ac:dyDescent="0.3">
      <c r="A14" s="21" t="s">
        <v>19</v>
      </c>
      <c r="B14" s="3" t="s">
        <v>20</v>
      </c>
      <c r="C14" s="3">
        <f>C15+C16+C17+C18+C21</f>
        <v>1779000</v>
      </c>
      <c r="D14" s="3">
        <f>D15+D16+D17+D18+D19+D20+D21+D22</f>
        <v>1000000</v>
      </c>
      <c r="E14" s="3">
        <f t="shared" ref="E14:F14" si="2">E15+E16+E17+E18+E19+E20+E21+E22</f>
        <v>1999600</v>
      </c>
      <c r="F14" s="34">
        <f t="shared" si="2"/>
        <v>1945600</v>
      </c>
      <c r="G14" s="15"/>
    </row>
    <row r="15" spans="1:7" ht="105.75" thickTop="1" x14ac:dyDescent="0.25">
      <c r="A15" s="22">
        <v>1</v>
      </c>
      <c r="B15" s="10" t="s">
        <v>21</v>
      </c>
      <c r="C15" s="4">
        <v>548000</v>
      </c>
      <c r="D15" s="5">
        <v>462000</v>
      </c>
      <c r="E15" s="5">
        <v>462000</v>
      </c>
      <c r="F15" s="12">
        <v>462000</v>
      </c>
      <c r="G15" s="15"/>
    </row>
    <row r="16" spans="1:7" ht="45" x14ac:dyDescent="0.25">
      <c r="A16" s="22">
        <v>2</v>
      </c>
      <c r="B16" s="10" t="s">
        <v>22</v>
      </c>
      <c r="C16" s="4">
        <v>831000</v>
      </c>
      <c r="D16" s="5">
        <v>235000</v>
      </c>
      <c r="E16" s="5">
        <v>225000</v>
      </c>
      <c r="F16" s="12">
        <v>191000</v>
      </c>
      <c r="G16" s="15"/>
    </row>
    <row r="17" spans="1:7" ht="30" x14ac:dyDescent="0.25">
      <c r="A17" s="22">
        <v>3</v>
      </c>
      <c r="B17" s="10" t="s">
        <v>23</v>
      </c>
      <c r="C17" s="4">
        <v>21000</v>
      </c>
      <c r="D17" s="5">
        <v>25000</v>
      </c>
      <c r="E17" s="5">
        <v>25000</v>
      </c>
      <c r="F17" s="12">
        <v>15000</v>
      </c>
      <c r="G17" s="15"/>
    </row>
    <row r="18" spans="1:7" x14ac:dyDescent="0.25">
      <c r="A18" s="22">
        <v>4</v>
      </c>
      <c r="B18" s="11" t="s">
        <v>24</v>
      </c>
      <c r="C18" s="4">
        <v>77000</v>
      </c>
      <c r="D18" s="5">
        <v>33000</v>
      </c>
      <c r="E18" s="6">
        <v>33000</v>
      </c>
      <c r="F18" s="12">
        <v>33000</v>
      </c>
      <c r="G18" s="15"/>
    </row>
    <row r="19" spans="1:7" ht="60" x14ac:dyDescent="0.25">
      <c r="A19" s="22">
        <v>5</v>
      </c>
      <c r="B19" s="11" t="s">
        <v>25</v>
      </c>
      <c r="C19" s="4"/>
      <c r="D19" s="12">
        <v>245000</v>
      </c>
      <c r="E19" s="9">
        <f>E20+E21</f>
        <v>299600</v>
      </c>
      <c r="F19" s="12">
        <f>F20+F21</f>
        <v>299600</v>
      </c>
      <c r="G19" s="15"/>
    </row>
    <row r="20" spans="1:7" ht="30" x14ac:dyDescent="0.25">
      <c r="A20" s="22">
        <v>6</v>
      </c>
      <c r="B20" s="10" t="s">
        <v>26</v>
      </c>
      <c r="C20" s="16" t="s">
        <v>29</v>
      </c>
      <c r="D20" s="12"/>
      <c r="E20" s="9">
        <v>182900</v>
      </c>
      <c r="F20" s="12">
        <v>182900</v>
      </c>
      <c r="G20" s="15"/>
    </row>
    <row r="21" spans="1:7" ht="75" x14ac:dyDescent="0.25">
      <c r="A21" s="22">
        <v>7</v>
      </c>
      <c r="B21" s="10" t="s">
        <v>27</v>
      </c>
      <c r="C21" s="4">
        <v>302000</v>
      </c>
      <c r="D21" s="12"/>
      <c r="E21" s="9">
        <v>116700</v>
      </c>
      <c r="F21" s="12">
        <v>116700</v>
      </c>
      <c r="G21" s="15"/>
    </row>
    <row r="22" spans="1:7" ht="90.75" thickBot="1" x14ac:dyDescent="0.3">
      <c r="A22" s="22">
        <v>8</v>
      </c>
      <c r="B22" s="10" t="s">
        <v>28</v>
      </c>
      <c r="C22" s="16" t="s">
        <v>30</v>
      </c>
      <c r="D22" s="12"/>
      <c r="E22" s="7">
        <v>655400</v>
      </c>
      <c r="F22" s="35">
        <v>645400</v>
      </c>
      <c r="G22" s="15"/>
    </row>
    <row r="23" spans="1:7" ht="17.25" thickTop="1" thickBot="1" x14ac:dyDescent="0.3">
      <c r="A23" s="21" t="s">
        <v>31</v>
      </c>
      <c r="B23" s="3" t="s">
        <v>35</v>
      </c>
      <c r="C23" s="3">
        <f>C24+C25+C26</f>
        <v>1700000</v>
      </c>
      <c r="D23" s="34">
        <f t="shared" ref="D23:E23" si="3">D24+D25+D26</f>
        <v>1650000</v>
      </c>
      <c r="E23" s="34">
        <f t="shared" si="3"/>
        <v>1638000</v>
      </c>
      <c r="F23" s="15"/>
      <c r="G23" s="15"/>
    </row>
    <row r="24" spans="1:7" ht="45.75" thickTop="1" x14ac:dyDescent="0.25">
      <c r="A24" s="22">
        <v>1</v>
      </c>
      <c r="B24" s="10" t="s">
        <v>32</v>
      </c>
      <c r="C24" s="4">
        <v>1530000</v>
      </c>
      <c r="D24" s="12">
        <v>1550000</v>
      </c>
      <c r="E24" s="9">
        <v>1550000</v>
      </c>
      <c r="F24" s="15"/>
      <c r="G24" s="15"/>
    </row>
    <row r="25" spans="1:7" ht="30" x14ac:dyDescent="0.25">
      <c r="A25" s="22">
        <v>2</v>
      </c>
      <c r="B25" s="10" t="s">
        <v>33</v>
      </c>
      <c r="C25" s="4">
        <v>115000</v>
      </c>
      <c r="D25" s="12">
        <v>65000</v>
      </c>
      <c r="E25" s="9">
        <v>53000</v>
      </c>
      <c r="F25" s="15"/>
      <c r="G25" s="15"/>
    </row>
    <row r="26" spans="1:7" ht="45.75" thickBot="1" x14ac:dyDescent="0.3">
      <c r="A26" s="22">
        <v>3</v>
      </c>
      <c r="B26" s="10" t="s">
        <v>34</v>
      </c>
      <c r="C26" s="4">
        <v>55000</v>
      </c>
      <c r="D26" s="12">
        <v>35000</v>
      </c>
      <c r="E26" s="9">
        <v>35000</v>
      </c>
      <c r="F26" s="15"/>
      <c r="G26" s="15"/>
    </row>
    <row r="27" spans="1:7" ht="33" thickTop="1" thickBot="1" x14ac:dyDescent="0.3">
      <c r="A27" s="21" t="s">
        <v>36</v>
      </c>
      <c r="B27" s="13" t="s">
        <v>37</v>
      </c>
      <c r="C27" s="14">
        <f>C28+C29</f>
        <v>270000</v>
      </c>
      <c r="D27" s="40">
        <v>270000</v>
      </c>
      <c r="E27" s="34"/>
      <c r="F27" s="15"/>
      <c r="G27" s="15"/>
    </row>
    <row r="28" spans="1:7" ht="60.75" thickTop="1" x14ac:dyDescent="0.25">
      <c r="A28" s="22">
        <v>1</v>
      </c>
      <c r="B28" s="10" t="s">
        <v>38</v>
      </c>
      <c r="C28" s="4">
        <v>170000</v>
      </c>
      <c r="D28" s="12"/>
      <c r="E28" s="15"/>
      <c r="F28" s="15"/>
      <c r="G28" s="15"/>
    </row>
    <row r="29" spans="1:7" ht="30.75" thickBot="1" x14ac:dyDescent="0.3">
      <c r="A29" s="22">
        <v>2</v>
      </c>
      <c r="B29" s="10" t="s">
        <v>39</v>
      </c>
      <c r="C29" s="4">
        <v>100000</v>
      </c>
      <c r="D29" s="12"/>
      <c r="E29" s="15"/>
      <c r="F29" s="15"/>
      <c r="G29" s="15"/>
    </row>
    <row r="30" spans="1:7" ht="33" thickTop="1" thickBot="1" x14ac:dyDescent="0.3">
      <c r="A30" s="19" t="s">
        <v>40</v>
      </c>
      <c r="B30" s="3" t="s">
        <v>41</v>
      </c>
      <c r="C30" s="3">
        <v>9000000</v>
      </c>
      <c r="D30" s="17">
        <v>8000000</v>
      </c>
      <c r="E30" s="41">
        <v>10050000</v>
      </c>
      <c r="G30" s="15"/>
    </row>
    <row r="31" spans="1:7" ht="17.25" thickTop="1" thickBot="1" x14ac:dyDescent="0.3">
      <c r="A31" s="2" t="s">
        <v>42</v>
      </c>
      <c r="B31" s="3" t="s">
        <v>56</v>
      </c>
      <c r="C31" s="3">
        <f>C32+C33+C34+C35+C36+C37+C38+C39+C40+C41+C42+C43+C44</f>
        <v>15400000</v>
      </c>
      <c r="D31" s="3">
        <f t="shared" ref="D31:G31" si="4">D32+D33+D34+D35+D36+D37+D38+D39+D40+D41+D42+D43+D44</f>
        <v>14000000</v>
      </c>
      <c r="E31" s="3">
        <f t="shared" si="4"/>
        <v>13830000</v>
      </c>
      <c r="F31" s="34">
        <f t="shared" si="4"/>
        <v>14073000</v>
      </c>
      <c r="G31" s="39">
        <f t="shared" si="4"/>
        <v>14073000</v>
      </c>
    </row>
    <row r="32" spans="1:7" ht="90.75" thickTop="1" x14ac:dyDescent="0.25">
      <c r="A32" s="22">
        <v>1</v>
      </c>
      <c r="B32" s="10" t="s">
        <v>43</v>
      </c>
      <c r="C32" s="4">
        <v>2597000</v>
      </c>
      <c r="D32" s="5">
        <v>2613400</v>
      </c>
      <c r="E32" s="5">
        <v>2613400</v>
      </c>
      <c r="F32" s="12">
        <v>2676100</v>
      </c>
      <c r="G32" s="9">
        <v>2676100</v>
      </c>
    </row>
    <row r="33" spans="1:7" ht="30" x14ac:dyDescent="0.25">
      <c r="A33" s="22">
        <v>2</v>
      </c>
      <c r="B33" s="10" t="s">
        <v>44</v>
      </c>
      <c r="C33" s="4">
        <v>1328200</v>
      </c>
      <c r="D33" s="5">
        <v>1202200</v>
      </c>
      <c r="E33" s="5">
        <v>1202200</v>
      </c>
      <c r="F33" s="12">
        <v>852200</v>
      </c>
      <c r="G33" s="9">
        <v>852200</v>
      </c>
    </row>
    <row r="34" spans="1:7" x14ac:dyDescent="0.25">
      <c r="A34" s="22">
        <v>3</v>
      </c>
      <c r="B34" s="10" t="s">
        <v>45</v>
      </c>
      <c r="C34" s="4">
        <v>10000000</v>
      </c>
      <c r="D34" s="5">
        <v>9110600</v>
      </c>
      <c r="E34" s="5">
        <v>9110600</v>
      </c>
      <c r="F34" s="12">
        <v>9590900</v>
      </c>
      <c r="G34" s="9">
        <v>9590900</v>
      </c>
    </row>
    <row r="35" spans="1:7" ht="60" x14ac:dyDescent="0.25">
      <c r="A35" s="22">
        <v>4</v>
      </c>
      <c r="B35" s="10" t="s">
        <v>46</v>
      </c>
      <c r="C35" s="4">
        <v>40000</v>
      </c>
      <c r="D35" s="5">
        <v>40000</v>
      </c>
      <c r="E35" s="5">
        <v>40000</v>
      </c>
      <c r="F35" s="12">
        <v>40000</v>
      </c>
      <c r="G35" s="9">
        <v>40000</v>
      </c>
    </row>
    <row r="36" spans="1:7" ht="30" x14ac:dyDescent="0.25">
      <c r="A36" s="22">
        <v>5</v>
      </c>
      <c r="B36" s="10" t="s">
        <v>47</v>
      </c>
      <c r="C36" s="4">
        <v>37800</v>
      </c>
      <c r="D36" s="5">
        <v>37800</v>
      </c>
      <c r="E36" s="5">
        <v>37800</v>
      </c>
      <c r="F36" s="12">
        <v>37800</v>
      </c>
      <c r="G36" s="9">
        <v>37800</v>
      </c>
    </row>
    <row r="37" spans="1:7" ht="30" x14ac:dyDescent="0.25">
      <c r="A37" s="22">
        <v>6</v>
      </c>
      <c r="B37" s="10" t="s">
        <v>48</v>
      </c>
      <c r="C37" s="4">
        <v>944000</v>
      </c>
      <c r="D37" s="5">
        <v>543000</v>
      </c>
      <c r="E37" s="5">
        <v>373000</v>
      </c>
      <c r="F37" s="12">
        <v>423000</v>
      </c>
      <c r="G37" s="9">
        <v>426000</v>
      </c>
    </row>
    <row r="38" spans="1:7" ht="30" x14ac:dyDescent="0.25">
      <c r="A38" s="22">
        <v>7</v>
      </c>
      <c r="B38" s="10" t="s">
        <v>49</v>
      </c>
      <c r="C38" s="4"/>
      <c r="D38" s="5"/>
      <c r="E38" s="5"/>
      <c r="F38" s="12"/>
      <c r="G38" s="9"/>
    </row>
    <row r="39" spans="1:7" ht="60" x14ac:dyDescent="0.25">
      <c r="A39" s="22">
        <v>8</v>
      </c>
      <c r="B39" s="10" t="s">
        <v>50</v>
      </c>
      <c r="C39" s="4"/>
      <c r="D39" s="5"/>
      <c r="E39" s="5"/>
      <c r="F39" s="12"/>
      <c r="G39" s="9"/>
    </row>
    <row r="40" spans="1:7" ht="45" x14ac:dyDescent="0.25">
      <c r="A40" s="22">
        <v>9</v>
      </c>
      <c r="B40" s="10" t="s">
        <v>51</v>
      </c>
      <c r="C40" s="4"/>
      <c r="D40" s="5"/>
      <c r="E40" s="5"/>
      <c r="F40" s="12"/>
      <c r="G40" s="9"/>
    </row>
    <row r="41" spans="1:7" ht="30" x14ac:dyDescent="0.25">
      <c r="A41" s="22">
        <v>10</v>
      </c>
      <c r="B41" s="10" t="s">
        <v>52</v>
      </c>
      <c r="C41" s="4"/>
      <c r="D41" s="5"/>
      <c r="E41" s="5"/>
      <c r="F41" s="12"/>
      <c r="G41" s="9"/>
    </row>
    <row r="42" spans="1:7" ht="60" x14ac:dyDescent="0.25">
      <c r="A42" s="22">
        <v>11</v>
      </c>
      <c r="B42" s="10" t="s">
        <v>53</v>
      </c>
      <c r="C42" s="4"/>
      <c r="D42" s="5"/>
      <c r="E42" s="5"/>
      <c r="F42" s="12"/>
      <c r="G42" s="9"/>
    </row>
    <row r="43" spans="1:7" ht="75" x14ac:dyDescent="0.25">
      <c r="A43" s="22">
        <v>12</v>
      </c>
      <c r="B43" s="10" t="s">
        <v>54</v>
      </c>
      <c r="C43" s="4"/>
      <c r="D43" s="5"/>
      <c r="E43" s="5"/>
      <c r="F43" s="12"/>
      <c r="G43" s="9"/>
    </row>
    <row r="44" spans="1:7" ht="120.75" thickBot="1" x14ac:dyDescent="0.3">
      <c r="A44" s="22">
        <v>13</v>
      </c>
      <c r="B44" s="10" t="s">
        <v>55</v>
      </c>
      <c r="C44" s="4">
        <v>453000</v>
      </c>
      <c r="D44" s="5">
        <v>453000</v>
      </c>
      <c r="E44" s="5">
        <v>453000</v>
      </c>
      <c r="F44" s="12">
        <v>453000</v>
      </c>
      <c r="G44" s="9">
        <v>450000</v>
      </c>
    </row>
    <row r="45" spans="1:7" ht="17.25" thickTop="1" thickBot="1" x14ac:dyDescent="0.3">
      <c r="A45" s="18" t="s">
        <v>57</v>
      </c>
      <c r="B45" s="3" t="s">
        <v>58</v>
      </c>
      <c r="C45" s="3">
        <f>C46+C47+C48+C49+C50+C51+C52+C53+C54</f>
        <v>8600000</v>
      </c>
      <c r="D45" s="3">
        <f t="shared" ref="D45:F45" si="5">D46+D47+D48+D49+D50+D51+D52+D53+D54</f>
        <v>8424000</v>
      </c>
      <c r="E45" s="3">
        <f t="shared" si="5"/>
        <v>7624000</v>
      </c>
      <c r="F45" s="34">
        <f t="shared" si="5"/>
        <v>7246400</v>
      </c>
      <c r="G45" s="15"/>
    </row>
    <row r="46" spans="1:7" ht="75.75" thickTop="1" x14ac:dyDescent="0.25">
      <c r="A46" s="22">
        <v>1</v>
      </c>
      <c r="B46" s="10" t="s">
        <v>59</v>
      </c>
      <c r="C46" s="4">
        <v>1200000</v>
      </c>
      <c r="D46" s="5">
        <v>900000</v>
      </c>
      <c r="E46" s="5">
        <v>900000</v>
      </c>
      <c r="F46" s="12">
        <v>870000</v>
      </c>
      <c r="G46" s="15"/>
    </row>
    <row r="47" spans="1:7" ht="45" x14ac:dyDescent="0.25">
      <c r="A47" s="22">
        <v>2</v>
      </c>
      <c r="B47" s="10" t="s">
        <v>60</v>
      </c>
      <c r="C47" s="4">
        <v>2900000</v>
      </c>
      <c r="D47" s="5">
        <v>2625000</v>
      </c>
      <c r="E47" s="5">
        <v>2625000</v>
      </c>
      <c r="F47" s="12">
        <v>2877400</v>
      </c>
      <c r="G47" s="15"/>
    </row>
    <row r="48" spans="1:7" ht="45" x14ac:dyDescent="0.25">
      <c r="A48" s="22">
        <v>3</v>
      </c>
      <c r="B48" s="10" t="s">
        <v>61</v>
      </c>
      <c r="C48" s="4">
        <v>2500000</v>
      </c>
      <c r="D48" s="5">
        <v>2269000</v>
      </c>
      <c r="E48" s="5">
        <v>2269000</v>
      </c>
      <c r="F48" s="12">
        <v>2269000</v>
      </c>
      <c r="G48" s="15"/>
    </row>
    <row r="49" spans="1:7" ht="30" x14ac:dyDescent="0.25">
      <c r="A49" s="22">
        <v>4</v>
      </c>
      <c r="B49" s="10" t="s">
        <v>62</v>
      </c>
      <c r="C49" s="4">
        <v>2000000</v>
      </c>
      <c r="D49" s="5">
        <v>2630000</v>
      </c>
      <c r="E49" s="5">
        <v>1830000</v>
      </c>
      <c r="F49" s="12">
        <v>1230000</v>
      </c>
      <c r="G49" s="15"/>
    </row>
    <row r="50" spans="1:7" ht="30" x14ac:dyDescent="0.25">
      <c r="A50" s="22">
        <v>5</v>
      </c>
      <c r="B50" s="10" t="s">
        <v>63</v>
      </c>
      <c r="C50" s="4"/>
      <c r="D50" s="5"/>
      <c r="E50" s="5"/>
      <c r="F50" s="12"/>
      <c r="G50" s="15"/>
    </row>
    <row r="51" spans="1:7" ht="30" x14ac:dyDescent="0.25">
      <c r="A51" s="22">
        <v>6</v>
      </c>
      <c r="B51" s="10" t="s">
        <v>64</v>
      </c>
      <c r="C51" s="4"/>
      <c r="D51" s="5"/>
      <c r="E51" s="5"/>
      <c r="F51" s="12"/>
      <c r="G51" s="15"/>
    </row>
    <row r="52" spans="1:7" ht="45" x14ac:dyDescent="0.25">
      <c r="A52" s="22">
        <v>7</v>
      </c>
      <c r="B52" s="10" t="s">
        <v>65</v>
      </c>
      <c r="C52" s="4"/>
      <c r="D52" s="5"/>
      <c r="E52" s="5"/>
      <c r="F52" s="12"/>
      <c r="G52" s="15"/>
    </row>
    <row r="53" spans="1:7" ht="30" x14ac:dyDescent="0.25">
      <c r="A53" s="22">
        <v>8</v>
      </c>
      <c r="B53" s="10" t="s">
        <v>66</v>
      </c>
      <c r="C53" s="4"/>
      <c r="D53" s="5"/>
      <c r="E53" s="5"/>
      <c r="F53" s="12"/>
      <c r="G53" s="15"/>
    </row>
    <row r="54" spans="1:7" ht="75.75" thickBot="1" x14ac:dyDescent="0.3">
      <c r="A54" s="22">
        <v>9</v>
      </c>
      <c r="B54" s="10" t="s">
        <v>67</v>
      </c>
      <c r="C54" s="4"/>
      <c r="D54" s="5"/>
      <c r="E54" s="5"/>
      <c r="F54" s="12"/>
      <c r="G54" s="15"/>
    </row>
    <row r="55" spans="1:7" ht="33" thickTop="1" thickBot="1" x14ac:dyDescent="0.3">
      <c r="A55" s="18" t="s">
        <v>68</v>
      </c>
      <c r="B55" s="3" t="s">
        <v>69</v>
      </c>
      <c r="C55" s="3">
        <f>C56+C57+C58+C59+C60+C61+C62</f>
        <v>7000000</v>
      </c>
      <c r="D55" s="3">
        <f t="shared" ref="D55:F55" si="6">D56+D57+D58+D59+D60+D61+D62</f>
        <v>7000000</v>
      </c>
      <c r="E55" s="3">
        <f t="shared" si="6"/>
        <v>7076000</v>
      </c>
      <c r="F55" s="34">
        <f t="shared" si="6"/>
        <v>6461000</v>
      </c>
      <c r="G55" s="15"/>
    </row>
    <row r="56" spans="1:7" ht="15.75" thickTop="1" x14ac:dyDescent="0.25">
      <c r="B56" s="23" t="s">
        <v>70</v>
      </c>
      <c r="C56" s="4">
        <v>3114600</v>
      </c>
      <c r="D56" s="5">
        <v>2700000</v>
      </c>
      <c r="E56" s="5">
        <v>2700000</v>
      </c>
      <c r="F56" s="12">
        <v>2500000</v>
      </c>
      <c r="G56" s="15"/>
    </row>
    <row r="57" spans="1:7" x14ac:dyDescent="0.25">
      <c r="B57" s="23" t="s">
        <v>71</v>
      </c>
      <c r="C57" s="4">
        <v>2000000</v>
      </c>
      <c r="D57" s="5">
        <v>2474700</v>
      </c>
      <c r="E57" s="5">
        <v>2474700</v>
      </c>
      <c r="F57" s="12">
        <v>2074700</v>
      </c>
      <c r="G57" s="15"/>
    </row>
    <row r="58" spans="1:7" x14ac:dyDescent="0.25">
      <c r="B58" s="23" t="s">
        <v>72</v>
      </c>
      <c r="C58" s="4">
        <v>413300</v>
      </c>
      <c r="D58" s="5">
        <v>413300</v>
      </c>
      <c r="E58" s="5">
        <v>413300</v>
      </c>
      <c r="F58" s="12">
        <v>408300</v>
      </c>
      <c r="G58" s="15"/>
    </row>
    <row r="59" spans="1:7" ht="60" x14ac:dyDescent="0.25">
      <c r="B59" s="24" t="s">
        <v>73</v>
      </c>
      <c r="C59" s="4">
        <v>379500</v>
      </c>
      <c r="D59" s="5">
        <v>491500</v>
      </c>
      <c r="E59" s="5">
        <v>367500</v>
      </c>
      <c r="F59" s="12">
        <v>357500</v>
      </c>
      <c r="G59" s="15"/>
    </row>
    <row r="60" spans="1:7" ht="60" x14ac:dyDescent="0.25">
      <c r="B60" s="24" t="s">
        <v>74</v>
      </c>
      <c r="C60" s="4">
        <v>800000</v>
      </c>
      <c r="D60" s="5">
        <v>800000</v>
      </c>
      <c r="E60" s="5">
        <v>800000</v>
      </c>
      <c r="F60" s="12">
        <v>800000</v>
      </c>
      <c r="G60" s="15"/>
    </row>
    <row r="61" spans="1:7" x14ac:dyDescent="0.25">
      <c r="B61" s="23" t="s">
        <v>75</v>
      </c>
      <c r="C61" s="4">
        <v>94500</v>
      </c>
      <c r="D61" s="5">
        <v>50500</v>
      </c>
      <c r="E61" s="5">
        <v>94500</v>
      </c>
      <c r="F61" s="12">
        <v>94500</v>
      </c>
      <c r="G61" s="15"/>
    </row>
    <row r="62" spans="1:7" x14ac:dyDescent="0.25">
      <c r="B62" s="23" t="s">
        <v>76</v>
      </c>
      <c r="C62" s="4">
        <f>C63+C64+C65</f>
        <v>198100</v>
      </c>
      <c r="D62" s="5">
        <f>D63+D64+D65</f>
        <v>70000</v>
      </c>
      <c r="E62" s="5">
        <f>E63+E64+E65</f>
        <v>226000</v>
      </c>
      <c r="F62" s="12">
        <v>226000</v>
      </c>
      <c r="G62" s="15"/>
    </row>
    <row r="63" spans="1:7" x14ac:dyDescent="0.25">
      <c r="B63" s="23" t="s">
        <v>77</v>
      </c>
      <c r="C63" s="4">
        <v>20000</v>
      </c>
      <c r="D63" s="5">
        <v>34000</v>
      </c>
      <c r="E63" s="5">
        <v>34000</v>
      </c>
      <c r="F63" s="12">
        <v>34000</v>
      </c>
      <c r="G63" s="15"/>
    </row>
    <row r="64" spans="1:7" ht="105" x14ac:dyDescent="0.25">
      <c r="B64" s="24" t="s">
        <v>78</v>
      </c>
      <c r="C64" s="4">
        <v>42000</v>
      </c>
      <c r="D64" s="5">
        <v>36000</v>
      </c>
      <c r="E64" s="5">
        <v>42000</v>
      </c>
      <c r="F64" s="12">
        <v>42000</v>
      </c>
      <c r="G64" s="15"/>
    </row>
    <row r="65" spans="1:7" ht="29.25" thickBot="1" x14ac:dyDescent="0.3">
      <c r="B65" s="25" t="s">
        <v>79</v>
      </c>
      <c r="C65" s="4">
        <v>136100</v>
      </c>
      <c r="D65" s="5"/>
      <c r="E65" s="5">
        <v>150000</v>
      </c>
      <c r="F65" s="35">
        <v>150000</v>
      </c>
      <c r="G65" s="15"/>
    </row>
    <row r="66" spans="1:7" ht="17.25" thickTop="1" thickBot="1" x14ac:dyDescent="0.3">
      <c r="A66" s="2" t="s">
        <v>80</v>
      </c>
      <c r="B66" s="3" t="s">
        <v>81</v>
      </c>
      <c r="C66" s="3">
        <f>C67+C68+C69+C70+C71+C72</f>
        <v>7000000</v>
      </c>
      <c r="D66" s="3">
        <f t="shared" ref="D66:E66" si="7">D67+D68+D69+D70+D71+D72</f>
        <v>5000000</v>
      </c>
      <c r="E66" s="34">
        <f t="shared" si="7"/>
        <v>4900000</v>
      </c>
      <c r="F66" s="15"/>
      <c r="G66" s="15"/>
    </row>
    <row r="67" spans="1:7" ht="90.75" thickTop="1" x14ac:dyDescent="0.25">
      <c r="B67" s="26" t="s">
        <v>82</v>
      </c>
      <c r="C67" s="4">
        <v>2000000</v>
      </c>
      <c r="D67" s="5">
        <v>890000</v>
      </c>
      <c r="E67" s="12">
        <v>810000</v>
      </c>
      <c r="F67" s="15"/>
      <c r="G67" s="15"/>
    </row>
    <row r="68" spans="1:7" ht="90" x14ac:dyDescent="0.25">
      <c r="B68" s="26" t="s">
        <v>83</v>
      </c>
      <c r="C68" s="4">
        <v>4300000</v>
      </c>
      <c r="D68" s="5">
        <v>2772800</v>
      </c>
      <c r="E68" s="12">
        <v>2772800</v>
      </c>
      <c r="F68" s="15"/>
      <c r="G68" s="15"/>
    </row>
    <row r="69" spans="1:7" ht="30" x14ac:dyDescent="0.25">
      <c r="B69" s="26" t="s">
        <v>84</v>
      </c>
      <c r="C69" s="4">
        <v>234000</v>
      </c>
      <c r="D69" s="5">
        <v>881200</v>
      </c>
      <c r="E69" s="12">
        <v>881200</v>
      </c>
      <c r="F69" s="15"/>
      <c r="G69" s="15"/>
    </row>
    <row r="70" spans="1:7" ht="45" x14ac:dyDescent="0.25">
      <c r="B70" s="26" t="s">
        <v>85</v>
      </c>
      <c r="C70" s="4">
        <v>36000</v>
      </c>
      <c r="D70" s="5">
        <v>36000</v>
      </c>
      <c r="E70" s="12">
        <v>36000</v>
      </c>
      <c r="F70" s="15"/>
      <c r="G70" s="15"/>
    </row>
    <row r="71" spans="1:7" x14ac:dyDescent="0.25">
      <c r="B71" s="26" t="s">
        <v>86</v>
      </c>
      <c r="C71" s="4">
        <v>130000</v>
      </c>
      <c r="D71" s="5">
        <v>120000</v>
      </c>
      <c r="E71" s="12">
        <v>130000</v>
      </c>
      <c r="F71" s="15"/>
      <c r="G71" s="15"/>
    </row>
    <row r="72" spans="1:7" ht="45.75" thickBot="1" x14ac:dyDescent="0.3">
      <c r="B72" s="26" t="s">
        <v>87</v>
      </c>
      <c r="C72" s="4">
        <v>300000</v>
      </c>
      <c r="D72" s="5">
        <v>300000</v>
      </c>
      <c r="E72" s="12">
        <v>270000</v>
      </c>
      <c r="F72" s="15"/>
      <c r="G72" s="15"/>
    </row>
    <row r="73" spans="1:7" ht="17.25" thickTop="1" thickBot="1" x14ac:dyDescent="0.3">
      <c r="A73" s="2" t="s">
        <v>88</v>
      </c>
      <c r="B73" s="3" t="s">
        <v>89</v>
      </c>
      <c r="C73" s="3">
        <f>C74+C75+C76+C77+C78+C79+C80+C81</f>
        <v>200000</v>
      </c>
      <c r="D73" s="3">
        <f t="shared" ref="D73:E73" si="8">D74+D75+D76+D77+D78+D79+D80+D81</f>
        <v>400000</v>
      </c>
      <c r="E73" s="34">
        <f t="shared" si="8"/>
        <v>365000</v>
      </c>
      <c r="F73" s="15"/>
      <c r="G73" s="15"/>
    </row>
    <row r="74" spans="1:7" ht="30.75" thickTop="1" x14ac:dyDescent="0.25">
      <c r="B74" s="26" t="s">
        <v>90</v>
      </c>
      <c r="C74" s="4">
        <v>38000</v>
      </c>
      <c r="D74" s="5">
        <v>100000</v>
      </c>
      <c r="E74" s="12">
        <v>100000</v>
      </c>
      <c r="F74" s="15"/>
      <c r="G74" s="15"/>
    </row>
    <row r="75" spans="1:7" ht="45" x14ac:dyDescent="0.25">
      <c r="B75" s="26" t="s">
        <v>91</v>
      </c>
      <c r="C75" s="4"/>
      <c r="D75" s="5">
        <v>65000</v>
      </c>
      <c r="E75" s="12">
        <v>65000</v>
      </c>
      <c r="F75" s="15"/>
      <c r="G75" s="15"/>
    </row>
    <row r="76" spans="1:7" ht="30" x14ac:dyDescent="0.25">
      <c r="B76" s="26" t="s">
        <v>92</v>
      </c>
      <c r="C76" s="4">
        <v>21000</v>
      </c>
      <c r="D76" s="5"/>
      <c r="E76" s="12"/>
      <c r="F76" s="15"/>
      <c r="G76" s="15"/>
    </row>
    <row r="77" spans="1:7" x14ac:dyDescent="0.25">
      <c r="B77" s="26" t="s">
        <v>93</v>
      </c>
      <c r="C77" s="4">
        <v>21000</v>
      </c>
      <c r="D77" s="5"/>
      <c r="E77" s="12"/>
      <c r="F77" s="15"/>
      <c r="G77" s="15"/>
    </row>
    <row r="78" spans="1:7" x14ac:dyDescent="0.25">
      <c r="B78" s="26" t="s">
        <v>94</v>
      </c>
      <c r="C78" s="4">
        <v>26000</v>
      </c>
      <c r="D78" s="5">
        <v>60000</v>
      </c>
      <c r="E78" s="12">
        <v>60000</v>
      </c>
      <c r="F78" s="15"/>
      <c r="G78" s="15"/>
    </row>
    <row r="79" spans="1:7" ht="45" x14ac:dyDescent="0.25">
      <c r="B79" s="26" t="s">
        <v>95</v>
      </c>
      <c r="C79" s="4">
        <v>32000</v>
      </c>
      <c r="D79" s="5"/>
      <c r="E79" s="12"/>
      <c r="F79" s="15"/>
      <c r="G79" s="15"/>
    </row>
    <row r="80" spans="1:7" ht="30" x14ac:dyDescent="0.25">
      <c r="B80" s="26" t="s">
        <v>96</v>
      </c>
      <c r="C80" s="4">
        <v>47000</v>
      </c>
      <c r="D80" s="5">
        <v>100000</v>
      </c>
      <c r="E80" s="12">
        <v>100000</v>
      </c>
      <c r="F80" s="15"/>
      <c r="G80" s="15"/>
    </row>
    <row r="81" spans="1:9" ht="30.75" thickBot="1" x14ac:dyDescent="0.3">
      <c r="B81" s="26" t="s">
        <v>97</v>
      </c>
      <c r="C81" s="4">
        <v>15000</v>
      </c>
      <c r="D81" s="5">
        <v>75000</v>
      </c>
      <c r="E81" s="12">
        <v>40000</v>
      </c>
      <c r="F81" s="15"/>
      <c r="G81" s="15"/>
    </row>
    <row r="82" spans="1:9" ht="17.25" thickTop="1" thickBot="1" x14ac:dyDescent="0.3">
      <c r="A82" s="2" t="s">
        <v>98</v>
      </c>
      <c r="B82" s="2" t="s">
        <v>99</v>
      </c>
      <c r="C82" s="13">
        <f>C83+C84+C85+C86</f>
        <v>15000000</v>
      </c>
      <c r="D82" s="3">
        <f t="shared" ref="D82:F82" si="9">D83+D84+D85+D86</f>
        <v>21300000</v>
      </c>
      <c r="E82" s="3">
        <f t="shared" si="9"/>
        <v>15630000</v>
      </c>
      <c r="F82" s="42">
        <f t="shared" si="9"/>
        <v>8760500</v>
      </c>
      <c r="G82" s="15"/>
    </row>
    <row r="83" spans="1:9" ht="15.75" thickTop="1" x14ac:dyDescent="0.25">
      <c r="B83" s="26" t="s">
        <v>100</v>
      </c>
      <c r="C83" s="4">
        <v>550000</v>
      </c>
      <c r="D83" s="27">
        <v>680000</v>
      </c>
      <c r="E83" s="5">
        <f>D83</f>
        <v>680000</v>
      </c>
      <c r="F83" s="12">
        <v>680000</v>
      </c>
      <c r="G83" s="15"/>
      <c r="I83" s="80"/>
    </row>
    <row r="84" spans="1:9" ht="30" x14ac:dyDescent="0.25">
      <c r="B84" s="26" t="s">
        <v>101</v>
      </c>
      <c r="C84" s="4">
        <v>11250000</v>
      </c>
      <c r="D84" s="27">
        <v>13500000</v>
      </c>
      <c r="E84" s="5">
        <f>D84-5000000</f>
        <v>8500000</v>
      </c>
      <c r="F84" s="12">
        <v>4430000</v>
      </c>
      <c r="G84" s="15"/>
    </row>
    <row r="85" spans="1:9" ht="45" x14ac:dyDescent="0.25">
      <c r="B85" s="26" t="s">
        <v>102</v>
      </c>
      <c r="C85" s="4">
        <v>2000000</v>
      </c>
      <c r="D85" s="27">
        <v>6000000</v>
      </c>
      <c r="E85" s="5">
        <f>D85-670000</f>
        <v>5330000</v>
      </c>
      <c r="F85" s="12">
        <v>3150500</v>
      </c>
      <c r="G85" s="15"/>
    </row>
    <row r="86" spans="1:9" ht="15.75" thickBot="1" x14ac:dyDescent="0.3">
      <c r="B86" s="26" t="s">
        <v>103</v>
      </c>
      <c r="C86" s="4">
        <v>1200000</v>
      </c>
      <c r="D86" s="27">
        <v>1120000</v>
      </c>
      <c r="E86" s="5">
        <f>D86</f>
        <v>1120000</v>
      </c>
      <c r="F86" s="12">
        <v>500000</v>
      </c>
      <c r="G86" s="15"/>
    </row>
    <row r="87" spans="1:9" ht="17.25" thickTop="1" thickBot="1" x14ac:dyDescent="0.3">
      <c r="A87" s="2" t="s">
        <v>104</v>
      </c>
      <c r="B87" s="2" t="s">
        <v>105</v>
      </c>
      <c r="C87" s="13">
        <f>C89+C90+C91+C92+C93+C95+C96</f>
        <v>16000000</v>
      </c>
      <c r="D87" s="13">
        <f t="shared" ref="D87:F87" si="10">D89+D90+D91+D92+D93+D95+D96</f>
        <v>15000000</v>
      </c>
      <c r="E87" s="13">
        <f t="shared" si="10"/>
        <v>15302500</v>
      </c>
      <c r="F87" s="37">
        <f t="shared" si="10"/>
        <v>16502500</v>
      </c>
      <c r="G87" s="15"/>
    </row>
    <row r="88" spans="1:9" ht="16.5" thickTop="1" x14ac:dyDescent="0.3">
      <c r="B88" s="28" t="s">
        <v>106</v>
      </c>
      <c r="C88" s="29"/>
      <c r="D88" s="29"/>
      <c r="E88" s="29"/>
      <c r="F88" s="38"/>
      <c r="G88" s="15"/>
    </row>
    <row r="89" spans="1:9" ht="30" x14ac:dyDescent="0.25">
      <c r="B89" s="26" t="s">
        <v>107</v>
      </c>
      <c r="C89" s="4">
        <v>2865300</v>
      </c>
      <c r="D89" s="5">
        <v>2865300</v>
      </c>
      <c r="E89" s="5">
        <v>2865300</v>
      </c>
      <c r="F89" s="12">
        <v>2865300</v>
      </c>
      <c r="G89" s="15"/>
    </row>
    <row r="90" spans="1:9" x14ac:dyDescent="0.25">
      <c r="B90" s="26" t="s">
        <v>108</v>
      </c>
      <c r="C90" s="4">
        <v>70100</v>
      </c>
      <c r="D90" s="5">
        <v>70100</v>
      </c>
      <c r="E90" s="5">
        <v>70100</v>
      </c>
      <c r="F90" s="12">
        <v>70100</v>
      </c>
      <c r="G90" s="15"/>
    </row>
    <row r="91" spans="1:9" x14ac:dyDescent="0.25">
      <c r="B91" s="26" t="s">
        <v>109</v>
      </c>
      <c r="C91" s="4">
        <v>151000</v>
      </c>
      <c r="D91" s="5">
        <v>151000</v>
      </c>
      <c r="E91" s="5">
        <v>151000</v>
      </c>
      <c r="F91" s="12">
        <v>151000</v>
      </c>
      <c r="G91" s="15"/>
    </row>
    <row r="92" spans="1:9" x14ac:dyDescent="0.25">
      <c r="B92" s="26" t="s">
        <v>110</v>
      </c>
      <c r="C92" s="4">
        <v>662300</v>
      </c>
      <c r="D92" s="5">
        <v>662300</v>
      </c>
      <c r="E92" s="5">
        <v>662300</v>
      </c>
      <c r="F92" s="12">
        <v>662300</v>
      </c>
      <c r="G92" s="15"/>
    </row>
    <row r="93" spans="1:9" ht="30" x14ac:dyDescent="0.25">
      <c r="B93" s="26" t="s">
        <v>111</v>
      </c>
      <c r="C93" s="4">
        <v>232200</v>
      </c>
      <c r="D93" s="5">
        <v>96800</v>
      </c>
      <c r="E93" s="5">
        <v>232200</v>
      </c>
      <c r="F93" s="12">
        <v>232200</v>
      </c>
      <c r="G93" s="15"/>
    </row>
    <row r="94" spans="1:9" ht="15.75" x14ac:dyDescent="0.3">
      <c r="B94" s="28" t="s">
        <v>45</v>
      </c>
      <c r="C94" s="29"/>
      <c r="D94" s="29"/>
      <c r="E94" s="29"/>
      <c r="F94" s="38"/>
      <c r="G94" s="15"/>
    </row>
    <row r="95" spans="1:9" ht="30" x14ac:dyDescent="0.25">
      <c r="B95" s="26" t="s">
        <v>112</v>
      </c>
      <c r="C95" s="4">
        <v>11479100</v>
      </c>
      <c r="D95" s="5">
        <v>10614500</v>
      </c>
      <c r="E95" s="5">
        <v>10781600</v>
      </c>
      <c r="F95" s="12">
        <v>11981600</v>
      </c>
      <c r="G95" s="15"/>
    </row>
    <row r="96" spans="1:9" ht="45.75" thickBot="1" x14ac:dyDescent="0.3">
      <c r="B96" s="26" t="s">
        <v>113</v>
      </c>
      <c r="C96" s="4">
        <v>540000</v>
      </c>
      <c r="D96" s="5">
        <v>540000</v>
      </c>
      <c r="E96" s="5">
        <v>540000</v>
      </c>
      <c r="F96" s="35">
        <v>540000</v>
      </c>
      <c r="G96" s="15"/>
    </row>
    <row r="97" spans="1:7" ht="17.25" thickTop="1" thickBot="1" x14ac:dyDescent="0.3">
      <c r="A97" s="2" t="s">
        <v>114</v>
      </c>
      <c r="B97" s="2" t="s">
        <v>115</v>
      </c>
      <c r="C97" s="13">
        <f>C98+C99+C100+C101+C102</f>
        <v>9230000</v>
      </c>
      <c r="D97" s="13">
        <f t="shared" ref="D97:E97" si="11">D98+D99+D100+D101+D102</f>
        <v>8100000</v>
      </c>
      <c r="E97" s="37">
        <f t="shared" si="11"/>
        <v>9151300</v>
      </c>
      <c r="F97" s="15"/>
      <c r="G97" s="15"/>
    </row>
    <row r="98" spans="1:7" ht="30.75" thickTop="1" x14ac:dyDescent="0.25">
      <c r="B98" s="26" t="s">
        <v>116</v>
      </c>
      <c r="C98" s="4">
        <v>1014000</v>
      </c>
      <c r="D98" s="5">
        <v>800000</v>
      </c>
      <c r="E98" s="12">
        <v>920000</v>
      </c>
      <c r="F98" s="15"/>
      <c r="G98" s="15"/>
    </row>
    <row r="99" spans="1:7" ht="30" x14ac:dyDescent="0.25">
      <c r="B99" s="26" t="s">
        <v>117</v>
      </c>
      <c r="C99" s="4">
        <v>876000</v>
      </c>
      <c r="D99" s="5">
        <v>794000</v>
      </c>
      <c r="E99" s="12">
        <v>875300</v>
      </c>
      <c r="F99" s="15"/>
      <c r="G99" s="15"/>
    </row>
    <row r="100" spans="1:7" ht="45" x14ac:dyDescent="0.25">
      <c r="B100" s="26" t="s">
        <v>118</v>
      </c>
      <c r="C100" s="4">
        <v>7000000</v>
      </c>
      <c r="D100" s="5">
        <v>6050200</v>
      </c>
      <c r="E100" s="12">
        <v>6900200</v>
      </c>
      <c r="F100" s="15"/>
      <c r="G100" s="15"/>
    </row>
    <row r="101" spans="1:7" ht="30" x14ac:dyDescent="0.25">
      <c r="B101" s="26" t="s">
        <v>119</v>
      </c>
      <c r="C101" s="4">
        <v>136000</v>
      </c>
      <c r="D101" s="5">
        <v>251800</v>
      </c>
      <c r="E101" s="12">
        <v>251800</v>
      </c>
      <c r="F101" s="15"/>
      <c r="G101" s="15"/>
    </row>
    <row r="102" spans="1:7" ht="45.75" thickBot="1" x14ac:dyDescent="0.3">
      <c r="B102" s="26" t="s">
        <v>120</v>
      </c>
      <c r="C102" s="4">
        <v>204000</v>
      </c>
      <c r="D102" s="5">
        <v>204000</v>
      </c>
      <c r="E102" s="12">
        <v>204000</v>
      </c>
      <c r="F102" s="15"/>
      <c r="G102" s="15"/>
    </row>
    <row r="103" spans="1:7" ht="31.5" thickTop="1" thickBot="1" x14ac:dyDescent="0.3">
      <c r="A103" s="2" t="s">
        <v>121</v>
      </c>
      <c r="B103" s="2" t="s">
        <v>122</v>
      </c>
      <c r="C103" s="13">
        <f>C104+C105</f>
        <v>1700000</v>
      </c>
      <c r="D103" s="13">
        <f t="shared" ref="D103:E103" si="12">D104+D105</f>
        <v>2000000</v>
      </c>
      <c r="E103" s="37">
        <f t="shared" si="12"/>
        <v>1697500</v>
      </c>
      <c r="F103" s="15"/>
      <c r="G103" s="15"/>
    </row>
    <row r="104" spans="1:7" ht="60.75" thickTop="1" x14ac:dyDescent="0.25">
      <c r="B104" s="26" t="s">
        <v>123</v>
      </c>
      <c r="C104" s="4">
        <v>1700000</v>
      </c>
      <c r="D104" s="9">
        <v>1274000</v>
      </c>
      <c r="E104" s="12">
        <v>1697500</v>
      </c>
      <c r="F104" s="15"/>
      <c r="G104" s="15"/>
    </row>
    <row r="105" spans="1:7" ht="60.75" thickBot="1" x14ac:dyDescent="0.3">
      <c r="B105" s="26" t="s">
        <v>124</v>
      </c>
      <c r="C105" s="4">
        <v>0</v>
      </c>
      <c r="D105" s="9">
        <v>726000</v>
      </c>
      <c r="E105" s="12">
        <v>0</v>
      </c>
      <c r="F105" s="15"/>
      <c r="G105" s="15"/>
    </row>
    <row r="106" spans="1:7" ht="31.5" thickTop="1" thickBot="1" x14ac:dyDescent="0.3">
      <c r="A106" s="2" t="s">
        <v>125</v>
      </c>
      <c r="B106" s="2" t="s">
        <v>126</v>
      </c>
      <c r="C106" s="13">
        <f>C107+C108+C109+C110+C111+C112+C113</f>
        <v>32000000</v>
      </c>
      <c r="D106" s="13">
        <f t="shared" ref="D106:E106" si="13">D107+D108+D109+D110+D111+D112+D113</f>
        <v>32000000</v>
      </c>
      <c r="E106" s="37">
        <f t="shared" si="13"/>
        <v>32724000</v>
      </c>
      <c r="F106" s="15"/>
      <c r="G106" s="15"/>
    </row>
    <row r="107" spans="1:7" ht="15.75" thickTop="1" x14ac:dyDescent="0.25">
      <c r="B107" s="26" t="s">
        <v>127</v>
      </c>
      <c r="C107" s="4">
        <v>12500000</v>
      </c>
      <c r="D107" s="9">
        <v>12100000</v>
      </c>
      <c r="E107" s="36">
        <v>13110000</v>
      </c>
      <c r="F107" s="15"/>
      <c r="G107" s="15"/>
    </row>
    <row r="108" spans="1:7" ht="30" x14ac:dyDescent="0.25">
      <c r="B108" s="26" t="s">
        <v>128</v>
      </c>
      <c r="C108" s="4">
        <v>115000</v>
      </c>
      <c r="D108" s="9">
        <v>160000</v>
      </c>
      <c r="E108" s="36">
        <v>114000</v>
      </c>
      <c r="F108" s="15"/>
      <c r="G108" s="15"/>
    </row>
    <row r="109" spans="1:7" ht="60" x14ac:dyDescent="0.25">
      <c r="B109" s="26" t="s">
        <v>129</v>
      </c>
      <c r="C109" s="4">
        <v>18079000</v>
      </c>
      <c r="D109" s="9">
        <v>17923000</v>
      </c>
      <c r="E109" s="36">
        <v>17923000</v>
      </c>
      <c r="F109" s="15"/>
      <c r="G109" s="15"/>
    </row>
    <row r="110" spans="1:7" x14ac:dyDescent="0.25">
      <c r="B110" s="26" t="s">
        <v>130</v>
      </c>
      <c r="C110" s="4">
        <v>500000</v>
      </c>
      <c r="D110" s="9">
        <v>700000</v>
      </c>
      <c r="E110" s="36">
        <v>460000</v>
      </c>
      <c r="F110" s="15"/>
      <c r="G110" s="15"/>
    </row>
    <row r="111" spans="1:7" ht="30" x14ac:dyDescent="0.25">
      <c r="B111" s="26" t="s">
        <v>131</v>
      </c>
      <c r="C111" s="4">
        <v>770000</v>
      </c>
      <c r="D111" s="9">
        <v>847000</v>
      </c>
      <c r="E111" s="36">
        <v>847000</v>
      </c>
      <c r="F111" s="15"/>
      <c r="G111" s="15"/>
    </row>
    <row r="112" spans="1:7" ht="45" x14ac:dyDescent="0.25">
      <c r="B112" s="26" t="s">
        <v>132</v>
      </c>
      <c r="C112" s="20"/>
      <c r="D112" s="9">
        <v>234000</v>
      </c>
      <c r="E112" s="36">
        <v>234000</v>
      </c>
      <c r="F112" s="15"/>
      <c r="G112" s="15"/>
    </row>
    <row r="113" spans="1:7" ht="30.75" thickBot="1" x14ac:dyDescent="0.3">
      <c r="B113" s="26" t="s">
        <v>133</v>
      </c>
      <c r="C113" s="30">
        <v>36000</v>
      </c>
      <c r="D113" s="9">
        <v>36000</v>
      </c>
      <c r="E113" s="36">
        <v>36000</v>
      </c>
      <c r="F113" s="15"/>
      <c r="G113" s="15"/>
    </row>
    <row r="114" spans="1:7" ht="31.5" thickTop="1" thickBot="1" x14ac:dyDescent="0.3">
      <c r="A114" s="2" t="s">
        <v>134</v>
      </c>
      <c r="B114" s="2" t="s">
        <v>135</v>
      </c>
      <c r="C114" s="13">
        <f>C115+C116+C117+C118</f>
        <v>2000000</v>
      </c>
      <c r="D114" s="13">
        <f t="shared" ref="D114:F114" si="14">D115+D116+D117+D118</f>
        <v>3100000</v>
      </c>
      <c r="E114" s="13">
        <f t="shared" si="14"/>
        <v>3100000</v>
      </c>
      <c r="F114" s="43">
        <f t="shared" si="14"/>
        <v>2030000</v>
      </c>
      <c r="G114" s="15"/>
    </row>
    <row r="115" spans="1:7" ht="45.75" thickTop="1" x14ac:dyDescent="0.25">
      <c r="B115" s="26" t="s">
        <v>136</v>
      </c>
      <c r="C115" s="4">
        <v>564000</v>
      </c>
      <c r="D115" s="5">
        <v>1812000</v>
      </c>
      <c r="E115" s="5">
        <v>1512000</v>
      </c>
      <c r="F115" s="12">
        <f>462000</f>
        <v>462000</v>
      </c>
      <c r="G115" s="15"/>
    </row>
    <row r="116" spans="1:7" ht="30" x14ac:dyDescent="0.25">
      <c r="B116" s="26" t="s">
        <v>137</v>
      </c>
      <c r="C116" s="4">
        <v>800000</v>
      </c>
      <c r="D116" s="5">
        <v>360000</v>
      </c>
      <c r="E116" s="5">
        <v>660000</v>
      </c>
      <c r="F116" s="12">
        <v>640000</v>
      </c>
      <c r="G116" s="15"/>
    </row>
    <row r="117" spans="1:7" ht="60" x14ac:dyDescent="0.25">
      <c r="B117" s="26" t="s">
        <v>138</v>
      </c>
      <c r="C117" s="4">
        <v>350000</v>
      </c>
      <c r="D117" s="5">
        <v>642000</v>
      </c>
      <c r="E117" s="5">
        <v>642000</v>
      </c>
      <c r="F117" s="12">
        <v>642000</v>
      </c>
      <c r="G117" s="15"/>
    </row>
    <row r="118" spans="1:7" ht="75.75" thickBot="1" x14ac:dyDescent="0.3">
      <c r="B118" s="26" t="s">
        <v>139</v>
      </c>
      <c r="C118" s="4">
        <v>286000</v>
      </c>
      <c r="D118" s="5">
        <v>286000</v>
      </c>
      <c r="E118" s="5">
        <v>286000</v>
      </c>
      <c r="F118" s="35">
        <v>286000</v>
      </c>
      <c r="G118" s="15"/>
    </row>
    <row r="119" spans="1:7" ht="61.5" thickTop="1" thickBot="1" x14ac:dyDescent="0.3">
      <c r="A119" s="2" t="s">
        <v>140</v>
      </c>
      <c r="B119" s="2" t="s">
        <v>141</v>
      </c>
      <c r="C119" s="13">
        <f>C120+C121+C122+C123+C124+C125+C126+C127+C128+C129+C130</f>
        <v>6000000</v>
      </c>
      <c r="D119" s="13">
        <f t="shared" ref="D119:E119" si="15">D120+D121+D122+D123+D124+D125+D126+D127+D128+D129+D130</f>
        <v>6000000</v>
      </c>
      <c r="E119" s="37">
        <f t="shared" si="15"/>
        <v>6000000</v>
      </c>
      <c r="F119" s="15"/>
      <c r="G119" s="15"/>
    </row>
    <row r="120" spans="1:7" ht="45.75" thickTop="1" x14ac:dyDescent="0.3">
      <c r="B120" s="31" t="s">
        <v>142</v>
      </c>
      <c r="C120" s="4">
        <v>70000</v>
      </c>
      <c r="D120" s="5">
        <v>70000</v>
      </c>
      <c r="E120" s="12">
        <v>70000</v>
      </c>
      <c r="F120" s="15"/>
      <c r="G120" s="15"/>
    </row>
    <row r="121" spans="1:7" ht="60" x14ac:dyDescent="0.25">
      <c r="B121" s="26" t="s">
        <v>143</v>
      </c>
      <c r="C121" s="4">
        <v>300000</v>
      </c>
      <c r="D121" s="5">
        <v>200000</v>
      </c>
      <c r="E121" s="12">
        <v>330000</v>
      </c>
      <c r="F121" s="15"/>
      <c r="G121" s="15"/>
    </row>
    <row r="122" spans="1:7" ht="45" x14ac:dyDescent="0.25">
      <c r="B122" s="26" t="s">
        <v>144</v>
      </c>
      <c r="C122" s="4">
        <v>200000</v>
      </c>
      <c r="D122" s="5">
        <v>200000</v>
      </c>
      <c r="E122" s="12">
        <v>200000</v>
      </c>
      <c r="F122" s="15"/>
      <c r="G122" s="15"/>
    </row>
    <row r="123" spans="1:7" ht="45" x14ac:dyDescent="0.25">
      <c r="B123" s="26" t="s">
        <v>145</v>
      </c>
      <c r="C123" s="4">
        <v>3837000</v>
      </c>
      <c r="D123" s="5">
        <v>3786500</v>
      </c>
      <c r="E123" s="12">
        <v>3656500</v>
      </c>
      <c r="F123" s="15"/>
      <c r="G123" s="15"/>
    </row>
    <row r="124" spans="1:7" ht="45" x14ac:dyDescent="0.25">
      <c r="B124" s="26" t="s">
        <v>146</v>
      </c>
      <c r="C124" s="4">
        <v>333000</v>
      </c>
      <c r="D124" s="5">
        <v>320000</v>
      </c>
      <c r="E124" s="12">
        <v>320000</v>
      </c>
      <c r="F124" s="15"/>
      <c r="G124" s="15"/>
    </row>
    <row r="125" spans="1:7" ht="45" x14ac:dyDescent="0.25">
      <c r="B125" s="26" t="s">
        <v>147</v>
      </c>
      <c r="C125" s="4">
        <v>17000</v>
      </c>
      <c r="D125" s="5">
        <v>61000</v>
      </c>
      <c r="E125" s="12">
        <v>61000</v>
      </c>
      <c r="F125" s="15"/>
      <c r="G125" s="15"/>
    </row>
    <row r="126" spans="1:7" ht="60" x14ac:dyDescent="0.25">
      <c r="B126" s="26" t="s">
        <v>148</v>
      </c>
      <c r="C126" s="4">
        <v>15000</v>
      </c>
      <c r="D126" s="5">
        <v>48000</v>
      </c>
      <c r="E126" s="12">
        <v>48000</v>
      </c>
      <c r="F126" s="15"/>
      <c r="G126" s="15"/>
    </row>
    <row r="127" spans="1:7" ht="60" x14ac:dyDescent="0.25">
      <c r="B127" s="26" t="s">
        <v>149</v>
      </c>
      <c r="C127" s="4">
        <v>294000</v>
      </c>
      <c r="D127" s="5">
        <v>358500</v>
      </c>
      <c r="E127" s="12">
        <v>358500</v>
      </c>
      <c r="F127" s="15"/>
      <c r="G127" s="15"/>
    </row>
    <row r="128" spans="1:7" ht="60" x14ac:dyDescent="0.25">
      <c r="B128" s="26" t="s">
        <v>150</v>
      </c>
      <c r="C128" s="4">
        <v>620000</v>
      </c>
      <c r="D128" s="5">
        <v>521000</v>
      </c>
      <c r="E128" s="12">
        <v>521000</v>
      </c>
      <c r="F128" s="15"/>
      <c r="G128" s="15"/>
    </row>
    <row r="129" spans="1:7" ht="30" x14ac:dyDescent="0.25">
      <c r="B129" s="26" t="s">
        <v>151</v>
      </c>
      <c r="C129" s="4">
        <v>98000</v>
      </c>
      <c r="D129" s="5">
        <v>219000</v>
      </c>
      <c r="E129" s="12">
        <v>219000</v>
      </c>
      <c r="F129" s="15"/>
      <c r="G129" s="15"/>
    </row>
    <row r="130" spans="1:7" ht="45.75" thickBot="1" x14ac:dyDescent="0.3">
      <c r="B130" s="26" t="s">
        <v>152</v>
      </c>
      <c r="C130" s="4">
        <v>216000</v>
      </c>
      <c r="D130" s="5">
        <v>216000</v>
      </c>
      <c r="E130" s="12">
        <v>216000</v>
      </c>
      <c r="F130" s="15"/>
      <c r="G130" s="15"/>
    </row>
    <row r="131" spans="1:7" ht="46.5" thickTop="1" thickBot="1" x14ac:dyDescent="0.3">
      <c r="A131" s="2" t="s">
        <v>153</v>
      </c>
      <c r="B131" s="2" t="s">
        <v>154</v>
      </c>
      <c r="C131" s="13">
        <f>C132+C133+C134+C135+C136+C137</f>
        <v>35422000</v>
      </c>
      <c r="D131" s="13">
        <f t="shared" ref="D131:F131" si="16">D132+D133+D134+D135+D136+D137</f>
        <v>33251000</v>
      </c>
      <c r="E131" s="13">
        <f t="shared" si="16"/>
        <v>31575300</v>
      </c>
      <c r="F131" s="43">
        <f t="shared" si="16"/>
        <v>31575300</v>
      </c>
      <c r="G131" s="15"/>
    </row>
    <row r="132" spans="1:7" ht="45.75" thickTop="1" x14ac:dyDescent="0.25">
      <c r="B132" s="26" t="s">
        <v>155</v>
      </c>
      <c r="C132" s="4">
        <v>724600</v>
      </c>
      <c r="D132" s="5">
        <v>724600</v>
      </c>
      <c r="E132" s="5">
        <v>724600</v>
      </c>
      <c r="F132" s="12">
        <v>724600</v>
      </c>
      <c r="G132" s="15"/>
    </row>
    <row r="133" spans="1:7" ht="30" x14ac:dyDescent="0.25">
      <c r="B133" s="26" t="s">
        <v>156</v>
      </c>
      <c r="C133" s="4">
        <v>7823200</v>
      </c>
      <c r="D133" s="5">
        <v>8923200</v>
      </c>
      <c r="E133" s="5">
        <v>7547500</v>
      </c>
      <c r="F133" s="12">
        <v>6596300</v>
      </c>
      <c r="G133" s="15"/>
    </row>
    <row r="134" spans="1:7" ht="120" x14ac:dyDescent="0.25">
      <c r="B134" s="26" t="s">
        <v>157</v>
      </c>
      <c r="C134" s="4">
        <v>444200</v>
      </c>
      <c r="D134" s="6">
        <v>444200</v>
      </c>
      <c r="E134" s="5">
        <v>444200</v>
      </c>
      <c r="F134" s="12">
        <v>444200</v>
      </c>
      <c r="G134" s="15"/>
    </row>
    <row r="135" spans="1:7" ht="90" x14ac:dyDescent="0.25">
      <c r="B135" s="26" t="s">
        <v>158</v>
      </c>
      <c r="C135" s="4">
        <v>0</v>
      </c>
      <c r="D135" s="9">
        <v>400000</v>
      </c>
      <c r="E135" s="5">
        <v>0</v>
      </c>
      <c r="F135" s="12">
        <v>0</v>
      </c>
      <c r="G135" s="15"/>
    </row>
    <row r="136" spans="1:7" ht="75" x14ac:dyDescent="0.25">
      <c r="B136" s="26" t="s">
        <v>159</v>
      </c>
      <c r="C136" s="4">
        <v>8000</v>
      </c>
      <c r="D136" s="9">
        <v>8000</v>
      </c>
      <c r="E136" s="5">
        <v>8000</v>
      </c>
      <c r="F136" s="12">
        <v>8000</v>
      </c>
      <c r="G136" s="15"/>
    </row>
    <row r="137" spans="1:7" ht="30.75" thickBot="1" x14ac:dyDescent="0.3">
      <c r="B137" s="26" t="s">
        <v>160</v>
      </c>
      <c r="C137" s="4">
        <v>26422000</v>
      </c>
      <c r="D137" s="32">
        <v>22751000</v>
      </c>
      <c r="E137" s="6">
        <v>22851000</v>
      </c>
      <c r="F137" s="35">
        <v>23802200</v>
      </c>
      <c r="G137" s="15"/>
    </row>
    <row r="138" spans="1:7" ht="17.25" thickTop="1" thickBot="1" x14ac:dyDescent="0.3">
      <c r="A138" s="2" t="s">
        <v>161</v>
      </c>
      <c r="B138" s="2" t="s">
        <v>162</v>
      </c>
      <c r="C138" s="13">
        <f>C139+C140+C141+C142</f>
        <v>26000000</v>
      </c>
      <c r="D138" s="37">
        <f>D139+D140+D141+D142</f>
        <v>26000000</v>
      </c>
      <c r="E138" s="15"/>
      <c r="F138" s="15"/>
      <c r="G138" s="15"/>
    </row>
    <row r="139" spans="1:7" ht="105.75" thickTop="1" x14ac:dyDescent="0.25">
      <c r="B139" s="26" t="s">
        <v>163</v>
      </c>
      <c r="C139" s="4">
        <v>19765200</v>
      </c>
      <c r="D139" s="36">
        <v>19765200</v>
      </c>
      <c r="E139" s="15"/>
      <c r="F139" s="15"/>
      <c r="G139" s="15"/>
    </row>
    <row r="140" spans="1:7" ht="60" x14ac:dyDescent="0.25">
      <c r="B140" s="26" t="s">
        <v>164</v>
      </c>
      <c r="C140" s="4">
        <v>3675600</v>
      </c>
      <c r="D140" s="36">
        <v>3675600</v>
      </c>
      <c r="E140" s="15"/>
      <c r="F140" s="15"/>
      <c r="G140" s="15"/>
    </row>
    <row r="141" spans="1:7" ht="45" x14ac:dyDescent="0.25">
      <c r="B141" s="26" t="s">
        <v>165</v>
      </c>
      <c r="C141" s="4">
        <v>213200</v>
      </c>
      <c r="D141" s="36">
        <v>213200</v>
      </c>
      <c r="E141" s="15"/>
      <c r="F141" s="15"/>
      <c r="G141" s="15"/>
    </row>
    <row r="142" spans="1:7" ht="90.75" thickBot="1" x14ac:dyDescent="0.3">
      <c r="B142" s="26" t="s">
        <v>166</v>
      </c>
      <c r="C142" s="4">
        <v>2346000</v>
      </c>
      <c r="D142" s="36">
        <v>2346000</v>
      </c>
      <c r="E142" s="15"/>
      <c r="F142" s="15"/>
      <c r="G142" s="15"/>
    </row>
    <row r="143" spans="1:7" ht="17.25" thickTop="1" thickBot="1" x14ac:dyDescent="0.3">
      <c r="A143" s="2" t="s">
        <v>167</v>
      </c>
      <c r="B143" s="2" t="s">
        <v>168</v>
      </c>
      <c r="C143" s="13">
        <f>C144+C145+C146+C147</f>
        <v>20000000</v>
      </c>
      <c r="D143" s="13">
        <f t="shared" ref="D143:G143" si="17">D144+D145+D146+D147</f>
        <v>20000000</v>
      </c>
      <c r="E143" s="44">
        <f t="shared" si="17"/>
        <v>25000000</v>
      </c>
      <c r="F143" s="43">
        <f t="shared" si="17"/>
        <v>26034000</v>
      </c>
      <c r="G143" s="39">
        <f t="shared" si="17"/>
        <v>27134000</v>
      </c>
    </row>
    <row r="144" spans="1:7" ht="105.75" thickTop="1" x14ac:dyDescent="0.25">
      <c r="B144" s="26" t="s">
        <v>169</v>
      </c>
      <c r="C144" s="4">
        <v>19665000</v>
      </c>
      <c r="D144" s="9">
        <v>19665000</v>
      </c>
      <c r="E144" s="9">
        <v>24665000</v>
      </c>
      <c r="F144" s="36">
        <v>25699000</v>
      </c>
      <c r="G144" s="9">
        <v>26799000</v>
      </c>
    </row>
    <row r="145" spans="1:7" ht="90" x14ac:dyDescent="0.25">
      <c r="B145" s="26" t="s">
        <v>170</v>
      </c>
      <c r="C145" s="33">
        <v>310000</v>
      </c>
      <c r="D145" s="9">
        <v>310000</v>
      </c>
      <c r="E145" s="9">
        <v>310000</v>
      </c>
      <c r="F145" s="36">
        <v>310000</v>
      </c>
      <c r="G145" s="9">
        <v>310000</v>
      </c>
    </row>
    <row r="146" spans="1:7" ht="45" x14ac:dyDescent="0.25">
      <c r="B146" s="26" t="s">
        <v>171</v>
      </c>
      <c r="C146" s="33">
        <v>5000</v>
      </c>
      <c r="D146" s="9">
        <v>5000</v>
      </c>
      <c r="E146" s="9">
        <v>5000</v>
      </c>
      <c r="F146" s="36">
        <v>5000</v>
      </c>
      <c r="G146" s="9">
        <v>5000</v>
      </c>
    </row>
    <row r="147" spans="1:7" ht="30.75" thickBot="1" x14ac:dyDescent="0.3">
      <c r="B147" s="26" t="s">
        <v>172</v>
      </c>
      <c r="C147" s="4">
        <v>20000</v>
      </c>
      <c r="D147" s="9">
        <v>20000</v>
      </c>
      <c r="E147" s="9">
        <v>20000</v>
      </c>
      <c r="F147" s="36">
        <v>20000</v>
      </c>
      <c r="G147" s="9">
        <v>20000</v>
      </c>
    </row>
    <row r="148" spans="1:7" ht="46.5" thickTop="1" thickBot="1" x14ac:dyDescent="0.3">
      <c r="A148" s="2" t="s">
        <v>173</v>
      </c>
      <c r="B148" s="2" t="s">
        <v>174</v>
      </c>
      <c r="C148" s="13">
        <f>C149+C150</f>
        <v>1000000</v>
      </c>
      <c r="D148" s="13">
        <f t="shared" ref="D148:E148" si="18">D149+D150</f>
        <v>1000000</v>
      </c>
      <c r="E148" s="37">
        <f t="shared" si="18"/>
        <v>820000</v>
      </c>
      <c r="F148" s="15"/>
      <c r="G148" s="15"/>
    </row>
    <row r="149" spans="1:7" ht="30.75" thickTop="1" x14ac:dyDescent="0.25">
      <c r="B149" s="26" t="s">
        <v>175</v>
      </c>
      <c r="C149" s="4">
        <v>800000</v>
      </c>
      <c r="D149" s="9">
        <v>800000</v>
      </c>
      <c r="E149" s="36">
        <v>660000</v>
      </c>
      <c r="F149" s="15"/>
      <c r="G149" s="15"/>
    </row>
    <row r="150" spans="1:7" ht="30" x14ac:dyDescent="0.25">
      <c r="B150" s="26" t="s">
        <v>176</v>
      </c>
      <c r="C150" s="4">
        <v>200000</v>
      </c>
      <c r="D150" s="9">
        <v>200000</v>
      </c>
      <c r="E150" s="36">
        <v>160000</v>
      </c>
      <c r="F150" s="15"/>
      <c r="G150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 ბიუჯეტი</vt:lpstr>
      <vt:lpstr>2017-კომპონენტებით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2016-12-21T14:08:12Z</dcterms:modified>
</cp:coreProperties>
</file>